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7" activeTab="18"/>
  </bookViews>
  <sheets>
    <sheet name="目录" sheetId="1" r:id="rId1"/>
    <sheet name="表一2023年汨罗市一般公共预算收入表" sheetId="18" r:id="rId2"/>
    <sheet name="表二2023年汨罗市一般公共预算支出表" sheetId="22" r:id="rId3"/>
    <sheet name="表三2023年汨罗市一般公共预算本级收入表" sheetId="26" r:id="rId4"/>
    <sheet name="表四2023年汨罗市一般公共预算本级支出表 " sheetId="27" r:id="rId5"/>
    <sheet name="表五2023年汨罗市一般公共预算本级支出表（功能分类）" sheetId="19" r:id="rId6"/>
    <sheet name="表六2023年汨罗市一般公共预算基本支出预算表（经济分类）" sheetId="13" r:id="rId7"/>
    <sheet name="表七2023年汨罗市一般公共预算本级基本支出表" sheetId="35" r:id="rId8"/>
    <sheet name="表八2023年汨罗市一般公共预算税收返还和转移支付表" sheetId="21" r:id="rId9"/>
    <sheet name="表九2023年汨罗市一般公共预算专项转移支付表（分项目）" sheetId="34" r:id="rId10"/>
    <sheet name="表十2023年汨罗市一般公共预算专项转移支付表(分地区)" sheetId="36" r:id="rId11"/>
    <sheet name="表十一2023年汨罗市政府性基金预算收入表" sheetId="5" r:id="rId12"/>
    <sheet name="表十二2023年汨罗市政府性基金预算支出表" sheetId="39" r:id="rId13"/>
    <sheet name="表十三2023年汨罗市本级政府性基金预算收入表" sheetId="23" r:id="rId14"/>
    <sheet name="表十四2023年汨罗市本级政府性基金预算支出表" sheetId="24" r:id="rId15"/>
    <sheet name="表十五2023年汨罗市政府性基金转移支付预算情况表 (分项目)" sheetId="37" r:id="rId16"/>
    <sheet name="表十六2023年汨罗市政府性基金转移支付预算情况表 (分地区)" sheetId="38" r:id="rId17"/>
    <sheet name="表十七2023年汨罗市国有资本经营预算收入表" sheetId="7" r:id="rId18"/>
    <sheet name="表十八2023年汨罗市国有资本经营预算支出表" sheetId="8" r:id="rId19"/>
    <sheet name="表十九2023年汨罗市本级国有资本经营预算收入表" sheetId="28" r:id="rId20"/>
    <sheet name="表二十2023年汨罗市本级国有资本经营预算支出表" sheetId="29" r:id="rId21"/>
    <sheet name="表二十一汨罗市国有资本经营预算转移支付预算情况表 （分项目）" sheetId="30" r:id="rId22"/>
    <sheet name="二十二汨罗市国有资本经营预算转移支付预算情况表 （分地区）" sheetId="31" r:id="rId23"/>
    <sheet name="表二十三2023年汨罗市社会保险基金收入表" sheetId="9" r:id="rId24"/>
    <sheet name="表二十四2023年汨罗市社会保险基金支出表" sheetId="10" r:id="rId25"/>
    <sheet name="表二十五2022年汨罗市政府一般债务限额和余额情况表" sheetId="15" r:id="rId26"/>
    <sheet name="表二十六2022年汨罗市政府专项债务限额和余额情况表" sheetId="16" r:id="rId27"/>
    <sheet name="表二十七汨罗市地方债务情况汇总表" sheetId="25" r:id="rId28"/>
    <sheet name="表二十八2023年汨罗市“三公”经费预算表" sheetId="14" r:id="rId29"/>
  </sheets>
  <externalReferences>
    <externalReference r:id="rId30"/>
    <externalReference r:id="rId31"/>
  </externalReferences>
  <definedNames>
    <definedName name="_xlnm.Print_Titles" localSheetId="23">表二十三2023年汨罗市社会保险基金收入表!$2:$4</definedName>
    <definedName name="_xlnm.Print_Titles" localSheetId="24">表二十四2023年汨罗市社会保险基金支出表!$1:$4</definedName>
    <definedName name="_xlnm.Print_Titles" localSheetId="6">'表六2023年汨罗市一般公共预算基本支出预算表（经济分类）'!$2:$5</definedName>
    <definedName name="_xlnm.Print_Titles" localSheetId="11">表十一2023年汨罗市政府性基金预算收入表!$2:$3</definedName>
    <definedName name="_xlnm.Print_Titles" localSheetId="1">表一2023年汨罗市一般公共预算收入表!$1:$4</definedName>
    <definedName name="地区名称">[1]封面!$B$2:$B$6</definedName>
    <definedName name="_xlnm.Print_Area" localSheetId="8">表八2023年汨罗市一般公共预算税收返还和转移支付表!$A$15:$B$50</definedName>
    <definedName name="_xlnm.Print_Titles" localSheetId="8">表八2023年汨罗市一般公共预算税收返还和转移支付表!$1:$5</definedName>
    <definedName name="_xlnm.Print_Titles" localSheetId="2">表二2023年汨罗市一般公共预算支出表!$1:$5</definedName>
    <definedName name="_xlnm.Print_Titles" localSheetId="7">表七2023年汨罗市一般公共预算本级基本支出表!$2:$5</definedName>
    <definedName name="_xlnm.Print_Titles" localSheetId="12">表十二2023年汨罗市政府性基金预算支出表!$1:$3</definedName>
    <definedName name="_45_广西壮族自治区" hidden="1">[2]内置数据!$V$2:$V$15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<sst xmlns="http://schemas.openxmlformats.org/spreadsheetml/2006/main" count="2480" uniqueCount="1460">
  <si>
    <t>目录</t>
  </si>
  <si>
    <t>表一：</t>
  </si>
  <si>
    <t>表二：</t>
  </si>
  <si>
    <t>表三：</t>
  </si>
  <si>
    <t>表四：</t>
  </si>
  <si>
    <t>表五：</t>
  </si>
  <si>
    <t>表六：</t>
  </si>
  <si>
    <t>表七：</t>
  </si>
  <si>
    <t>表八：</t>
  </si>
  <si>
    <t>表九：</t>
  </si>
  <si>
    <t>表十：</t>
  </si>
  <si>
    <t>表十一：</t>
  </si>
  <si>
    <t>表十二：</t>
  </si>
  <si>
    <t>表十三：</t>
  </si>
  <si>
    <t>表十四：</t>
  </si>
  <si>
    <t>表十五：</t>
  </si>
  <si>
    <t>表十六：</t>
  </si>
  <si>
    <t>表十七：</t>
  </si>
  <si>
    <t>表十八：</t>
  </si>
  <si>
    <t>表十九：</t>
  </si>
  <si>
    <t>表二十：</t>
  </si>
  <si>
    <t>表二十一：</t>
  </si>
  <si>
    <t>表二十二：</t>
  </si>
  <si>
    <t>表二十三：</t>
  </si>
  <si>
    <t>表二十四：</t>
  </si>
  <si>
    <t>表二十五：</t>
  </si>
  <si>
    <t>表二十六：</t>
  </si>
  <si>
    <t>表二十七：</t>
  </si>
  <si>
    <t>表二十八：</t>
  </si>
  <si>
    <t>表一</t>
  </si>
  <si>
    <t>2023年汨罗市一般公共预算收入表</t>
  </si>
  <si>
    <t>单位：万元</t>
  </si>
  <si>
    <t>项目</t>
  </si>
  <si>
    <t>预算数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</si>
  <si>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</si>
  <si>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</si>
  <si>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</si>
  <si>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</si>
  <si>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</si>
  <si>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</si>
  <si>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</si>
  <si>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</si>
  <si>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</si>
  <si>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</si>
  <si>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</si>
  <si>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</si>
  <si>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</si>
  <si>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</si>
  <si>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</si>
  <si>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</si>
  <si>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</si>
  <si>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</si>
  <si>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</si>
  <si>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</si>
  <si>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</si>
  <si>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</si>
  <si>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</si>
  <si>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</si>
  <si>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</si>
  <si>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</si>
  <si>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</si>
  <si>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</si>
  <si>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</si>
  <si>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2023年汨罗市一般公共预算支出表</t>
  </si>
  <si>
    <t>一、一般公共服务</t>
  </si>
  <si>
    <t xml:space="preserve">    人大事务</t>
  </si>
  <si>
    <t xml:space="preserve">    政协事务</t>
  </si>
  <si>
    <t xml:space="preserve">    政府办公厅(室)及相关机构事务</t>
  </si>
  <si>
    <t xml:space="preserve">    发展与改革事务</t>
  </si>
  <si>
    <t xml:space="preserve">    统计信息事务</t>
  </si>
  <si>
    <t xml:space="preserve">    财政事务</t>
  </si>
  <si>
    <t xml:space="preserve">    税收事务</t>
  </si>
  <si>
    <t xml:space="preserve">    审计事务</t>
  </si>
  <si>
    <t xml:space="preserve">    海关事务</t>
  </si>
  <si>
    <t xml:space="preserve">    纪检监察事务</t>
  </si>
  <si>
    <t xml:space="preserve">    商贸事务</t>
  </si>
  <si>
    <t xml:space="preserve">    知识产权事务</t>
  </si>
  <si>
    <t xml:space="preserve">    民族事务</t>
  </si>
  <si>
    <t xml:space="preserve">    港澳台事务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</si>
  <si>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</si>
  <si>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</si>
  <si>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</si>
  <si>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</si>
  <si>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</si>
  <si>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</si>
  <si>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</si>
  <si>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对外联络事务</t>
  </si>
  <si>
    <t xml:space="preserve">    其他共产党事务支出</t>
  </si>
  <si>
    <t xml:space="preserve">    网信事务</t>
  </si>
  <si>
    <t xml:space="preserve">    市场监督管理事务</t>
  </si>
  <si>
    <t xml:space="preserve">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</si>
  <si>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</si>
  <si>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</si>
  <si>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</si>
  <si>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</si>
  <si>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</si>
  <si>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其他国防支出</t>
  </si>
  <si>
    <t>四、公共安全支出</t>
  </si>
  <si>
    <t xml:space="preserve">    武装警察部队</t>
  </si>
  <si>
    <t xml:space="preserve">    公安</t>
  </si>
  <si>
    <t xml:space="preserve">    国家安全</t>
  </si>
  <si>
    <t xml:space="preserve">    检察</t>
  </si>
  <si>
    <t xml:space="preserve">    法院</t>
  </si>
  <si>
    <t xml:space="preserve">    司法</t>
  </si>
  <si>
    <t xml:space="preserve">    监狱</t>
  </si>
  <si>
    <t xml:space="preserve">    强制隔离戒毒</t>
  </si>
  <si>
    <t xml:space="preserve">    国家保密</t>
  </si>
  <si>
    <t xml:space="preserve">    缉私警察</t>
  </si>
  <si>
    <t xml:space="preserve">    其他公共安全支出</t>
  </si>
  <si>
    <t>五、教育支出</t>
  </si>
  <si>
    <t xml:space="preserve">    教育管理事务</t>
  </si>
  <si>
    <t xml:space="preserve">    普通教育</t>
  </si>
  <si>
    <t xml:space="preserve">    职业教育</t>
  </si>
  <si>
    <t xml:space="preserve">    成人教育</t>
  </si>
  <si>
    <t xml:space="preserve">    广播电视教育</t>
  </si>
  <si>
    <t xml:space="preserve">    留学教育</t>
  </si>
  <si>
    <t xml:space="preserve">    特殊教育</t>
  </si>
  <si>
    <t xml:space="preserve">    进修及培训</t>
  </si>
  <si>
    <t xml:space="preserve">    教育费附加安排的支出</t>
  </si>
  <si>
    <t xml:space="preserve">    其他教育支出</t>
  </si>
  <si>
    <t>六、科学技术支出</t>
  </si>
  <si>
    <t xml:space="preserve">    科学技术管理事务</t>
  </si>
  <si>
    <t xml:space="preserve">    基础研究</t>
  </si>
  <si>
    <t xml:space="preserve">    应用研究</t>
  </si>
  <si>
    <t xml:space="preserve">    技术研究与开发</t>
  </si>
  <si>
    <t xml:space="preserve">    科技条件与服务</t>
  </si>
  <si>
    <t xml:space="preserve">    社会科学</t>
  </si>
  <si>
    <t xml:space="preserve">    科学技术普及</t>
  </si>
  <si>
    <t xml:space="preserve">    科技交流与合作</t>
  </si>
  <si>
    <t xml:space="preserve">    科技重大项目</t>
  </si>
  <si>
    <t xml:space="preserve">    其他科学技术支出</t>
  </si>
  <si>
    <t>七、文化旅游体育与传媒支出</t>
  </si>
  <si>
    <t xml:space="preserve">    文化和旅游</t>
  </si>
  <si>
    <t xml:space="preserve">    文物</t>
  </si>
  <si>
    <t xml:space="preserve">    体育</t>
  </si>
  <si>
    <t xml:space="preserve">    新闻出版电影</t>
  </si>
  <si>
    <t xml:space="preserve">    广播电视</t>
  </si>
  <si>
    <t xml:space="preserve">    其他文化旅游体育与传媒支出</t>
  </si>
  <si>
    <t>八、社会保障和就业支出</t>
  </si>
  <si>
    <t xml:space="preserve">    人力资源和社会保障管理事务</t>
  </si>
  <si>
    <t xml:space="preserve">    民政管理事务</t>
  </si>
  <si>
    <t xml:space="preserve">    补充全国社会保障基金</t>
  </si>
  <si>
    <t xml:space="preserve">    行政事业单位养老支出</t>
  </si>
  <si>
    <t xml:space="preserve">    企业改革补助</t>
  </si>
  <si>
    <t xml:space="preserve">    就业补助</t>
  </si>
  <si>
    <t xml:space="preserve">    抚恤</t>
  </si>
  <si>
    <t xml:space="preserve">    退役安置</t>
  </si>
  <si>
    <t xml:space="preserve">    社会福利</t>
  </si>
  <si>
    <t xml:space="preserve">    残疾人事业</t>
  </si>
  <si>
    <t xml:space="preserve">    红十字事业</t>
  </si>
  <si>
    <t xml:space="preserve">    最低生活保障</t>
  </si>
  <si>
    <t xml:space="preserve">    临时救助</t>
  </si>
  <si>
    <t xml:space="preserve">    特困人员救助供养</t>
  </si>
  <si>
    <t xml:space="preserve">    补充道路交通事故社会救助基金</t>
  </si>
  <si>
    <t xml:space="preserve">    其他生活救助</t>
  </si>
  <si>
    <t xml:space="preserve">    财政对基本养老保险基金的补助</t>
  </si>
  <si>
    <t xml:space="preserve">    财政对其他社会保险基金的补助</t>
  </si>
  <si>
    <t xml:space="preserve">    退役军人管理事务</t>
  </si>
  <si>
    <t xml:space="preserve">    财政代缴社会保险费支出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</si>
  <si>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</si>
  <si>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</si>
  <si>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</si>
  <si>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公立医院</t>
  </si>
  <si>
    <t xml:space="preserve">    基层医疗卫生机构</t>
  </si>
  <si>
    <t xml:space="preserve">    公共卫生</t>
  </si>
  <si>
    <t xml:space="preserve">    中医药</t>
  </si>
  <si>
    <t xml:space="preserve">    计划生育事务</t>
  </si>
  <si>
    <t xml:space="preserve">    行政事业单位医疗</t>
  </si>
  <si>
    <t xml:space="preserve">    财政对基本医疗保险基金的补助</t>
  </si>
  <si>
    <t xml:space="preserve">    医疗救助</t>
  </si>
  <si>
    <t xml:space="preserve">    优抚对象医疗</t>
  </si>
  <si>
    <t xml:space="preserve">    医疗保障管理事务</t>
  </si>
  <si>
    <t xml:space="preserve">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</si>
  <si>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</si>
  <si>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</si>
  <si>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</si>
  <si>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环境监测与监察</t>
  </si>
  <si>
    <t xml:space="preserve">    污染防治</t>
  </si>
  <si>
    <t xml:space="preserve">    自然生态保护</t>
  </si>
  <si>
    <t xml:space="preserve">    天然林保护</t>
  </si>
  <si>
    <t xml:space="preserve">    退耕还林还草</t>
  </si>
  <si>
    <t xml:space="preserve">    风沙荒漠治理</t>
  </si>
  <si>
    <t xml:space="preserve">    退牧还草</t>
  </si>
  <si>
    <t xml:space="preserve">    已垦草原退耕还草</t>
  </si>
  <si>
    <t xml:space="preserve">    能源节约利用</t>
  </si>
  <si>
    <t xml:space="preserve">    污染减排</t>
  </si>
  <si>
    <t xml:space="preserve">    可再生能源</t>
  </si>
  <si>
    <t xml:space="preserve">    循环经济</t>
  </si>
  <si>
    <t xml:space="preserve">    能源管理事务</t>
  </si>
  <si>
    <t xml:space="preserve">    其他节能环保支出</t>
  </si>
  <si>
    <t>十一、城乡社区支出</t>
  </si>
  <si>
    <t xml:space="preserve">    城乡社区管理事务</t>
  </si>
  <si>
    <t xml:space="preserve">    城乡社区规划与管理</t>
  </si>
  <si>
    <t xml:space="preserve">    城乡社区公共设施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</si>
  <si>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</si>
  <si>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</si>
  <si>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</si>
  <si>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</si>
  <si>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</si>
  <si>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林业和草原</t>
  </si>
  <si>
    <t xml:space="preserve">    水利</t>
  </si>
  <si>
    <t xml:space="preserve">    扶贫</t>
  </si>
  <si>
    <t xml:space="preserve">    农村综合改革</t>
  </si>
  <si>
    <t xml:space="preserve">    普惠金融发展支出</t>
  </si>
  <si>
    <t xml:space="preserve">    目标价格补贴</t>
  </si>
  <si>
    <t xml:space="preserve">    其他农林水支出</t>
  </si>
  <si>
    <t>十三、交通运输支出</t>
  </si>
  <si>
    <t xml:space="preserve">    公路水路运输</t>
  </si>
  <si>
    <t xml:space="preserve">    铁路运输</t>
  </si>
  <si>
    <t xml:space="preserve">    民用航空运输</t>
  </si>
  <si>
    <t xml:space="preserve">    成品油价格改革对交通运输的补贴</t>
  </si>
  <si>
    <t xml:space="preserve">    邮政业支出</t>
  </si>
  <si>
    <t xml:space="preserve">    车辆购置税支出</t>
  </si>
  <si>
    <t xml:space="preserve">    其他交通运输支出</t>
  </si>
  <si>
    <t>十四、资源勘探工业信息等支出</t>
  </si>
  <si>
    <t xml:space="preserve">    资源勘探开发</t>
  </si>
  <si>
    <t xml:space="preserve">    制造业</t>
  </si>
  <si>
    <t xml:space="preserve">    建筑业</t>
  </si>
  <si>
    <t xml:space="preserve">    工业和信息产业监管</t>
  </si>
  <si>
    <t xml:space="preserve">    国有资产监管</t>
  </si>
  <si>
    <t xml:space="preserve">    支持中小企业发展和管理支出</t>
  </si>
  <si>
    <t xml:space="preserve">    其他资源勘探工业信息等支出</t>
  </si>
  <si>
    <t>十五、商业服务业等支出</t>
  </si>
  <si>
    <t xml:space="preserve">    商业流通事务</t>
  </si>
  <si>
    <t xml:space="preserve">    涉外发展服务支出</t>
  </si>
  <si>
    <t xml:space="preserve">    其他商业服务业等支出</t>
  </si>
  <si>
    <t>十六、金融支出</t>
  </si>
  <si>
    <t xml:space="preserve">    金融部门行政支出</t>
  </si>
  <si>
    <t xml:space="preserve">    金融部门监管支出</t>
  </si>
  <si>
    <t xml:space="preserve">    金融发展支出</t>
  </si>
  <si>
    <t xml:space="preserve">    金融调控支出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</si>
  <si>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</si>
  <si>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</si>
  <si>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</si>
  <si>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</si>
  <si>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</si>
  <si>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</si>
  <si>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</si>
  <si>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</si>
  <si>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</si>
  <si>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</si>
  <si>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</si>
  <si>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</si>
  <si>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</si>
  <si>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气象事务</t>
  </si>
  <si>
    <t xml:space="preserve">    其他自然资源海洋气象等支出</t>
  </si>
  <si>
    <t>十九、住房保障支出</t>
  </si>
  <si>
    <t xml:space="preserve">    保障性安居工程支出</t>
  </si>
  <si>
    <t xml:space="preserve">    住房改革支出</t>
  </si>
  <si>
    <t xml:space="preserve">    城乡社区住宅</t>
  </si>
  <si>
    <t>二十、粮油物资储备支出</t>
  </si>
  <si>
    <t xml:space="preserve">    粮油物资事务</t>
  </si>
  <si>
    <t xml:space="preserve">    能源储备</t>
  </si>
  <si>
    <t xml:space="preserve">    粮油储备</t>
  </si>
  <si>
    <t xml:space="preserve">    重要商品储备</t>
  </si>
  <si>
    <t>二十一、灾害防治及应急管理支出</t>
  </si>
  <si>
    <t xml:space="preserve">    应急管理事务</t>
  </si>
  <si>
    <t xml:space="preserve">    消防事务</t>
  </si>
  <si>
    <t xml:space="preserve">    森林消防事务</t>
  </si>
  <si>
    <t xml:space="preserve">    煤矿安全</t>
  </si>
  <si>
    <t xml:space="preserve">    地震事务</t>
  </si>
  <si>
    <t xml:space="preserve">    自然灾害防治</t>
  </si>
  <si>
    <t xml:space="preserve">    自然灾害救灾及恢复重建支出</t>
  </si>
  <si>
    <t xml:space="preserve">    其他灾害防治及应急管理支出</t>
  </si>
  <si>
    <t>二十一、预备费</t>
  </si>
  <si>
    <t>二十二、债务付息支出</t>
  </si>
  <si>
    <t xml:space="preserve">      地方政府一般债务付息支出</t>
  </si>
  <si>
    <t>二十三、债务发行费用支出</t>
  </si>
  <si>
    <t>二十四、其他支出</t>
  </si>
  <si>
    <t xml:space="preserve">      年初预留</t>
  </si>
  <si>
    <t xml:space="preserve">      其他支出</t>
  </si>
  <si>
    <t>表三</t>
  </si>
  <si>
    <t>2023年汨罗市一般公共预算本级收入表</t>
  </si>
  <si>
    <t>表四</t>
  </si>
  <si>
    <t>2023年汨罗市一般公共预算本级支出表</t>
  </si>
  <si>
    <t>表五</t>
  </si>
  <si>
    <t>2023年汨罗市一般公共预算本级支出表（功能分类）</t>
  </si>
  <si>
    <t>科目编码</t>
  </si>
  <si>
    <t>一般公共服务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</si>
  <si>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</si>
  <si>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</si>
  <si>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</si>
  <si>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</si>
  <si>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</si>
  <si>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</si>
  <si>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</si>
  <si>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</si>
  <si>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</si>
  <si>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</si>
  <si>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</si>
  <si>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</si>
  <si>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</si>
  <si>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</si>
  <si>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</si>
  <si>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</si>
  <si>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</si>
  <si>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</si>
  <si>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</si>
  <si>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</si>
  <si>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</si>
  <si>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</si>
  <si>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</si>
  <si>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</si>
  <si>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</si>
  <si>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</si>
  <si>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</si>
  <si>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</si>
  <si>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</si>
  <si>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</si>
  <si>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</si>
  <si>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</si>
  <si>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</si>
  <si>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</si>
  <si>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</si>
  <si>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</si>
  <si>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</si>
  <si>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</si>
  <si>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</si>
  <si>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  税收业务</t>
  </si>
  <si>
    <t xml:space="preserve">      其他税收事务支出</t>
  </si>
  <si>
    <t xml:space="preserve">      审计业务</t>
  </si>
  <si>
    <t xml:space="preserve">      审计管理</t>
  </si>
  <si>
    <t xml:space="preserve">      其他审计事务支出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</si>
  <si>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</si>
  <si>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</si>
  <si>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</si>
  <si>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</si>
  <si>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</si>
  <si>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</si>
  <si>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</si>
  <si>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</si>
  <si>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</si>
  <si>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</si>
  <si>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</si>
  <si>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</si>
  <si>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</si>
  <si>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</si>
  <si>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</si>
  <si>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</si>
  <si>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</si>
  <si>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</si>
  <si>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</si>
  <si>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</si>
  <si>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</si>
  <si>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</si>
  <si>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</si>
  <si>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</si>
  <si>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  民族工作专项</t>
  </si>
  <si>
    <t xml:space="preserve">      其他民族事务支出</t>
  </si>
  <si>
    <t xml:space="preserve">      港澳事务</t>
  </si>
  <si>
    <t xml:space="preserve">      台湾事务</t>
  </si>
  <si>
    <t xml:space="preserve">      其他港澳台事务支出</t>
  </si>
  <si>
    <t xml:space="preserve">      档案馆</t>
  </si>
  <si>
    <t xml:space="preserve">      其他档案事务支出</t>
  </si>
  <si>
    <t xml:space="preserve">      其他民主党派及工商联事务支出</t>
  </si>
  <si>
    <t xml:space="preserve">      工会事务</t>
  </si>
  <si>
    <t xml:space="preserve">      其他群众团体事务支出</t>
  </si>
  <si>
    <t xml:space="preserve">      专项业务</t>
  </si>
  <si>
    <t xml:space="preserve">      其他党委办公厅（室）及相关机构事务支出</t>
  </si>
  <si>
    <t xml:space="preserve">      公务员事务</t>
  </si>
  <si>
    <t xml:space="preserve">      其他组织事务支出</t>
  </si>
  <si>
    <t xml:space="preserve">      宣传管理</t>
  </si>
  <si>
    <t xml:space="preserve">      其他宣传事务支出</t>
  </si>
  <si>
    <t xml:space="preserve">      宗教事务</t>
  </si>
  <si>
    <t xml:space="preserve">      华侨事务</t>
  </si>
  <si>
    <t xml:space="preserve">      其他统战事务支出</t>
  </si>
  <si>
    <t xml:space="preserve">      其他对外联络事务支出</t>
  </si>
  <si>
    <t xml:space="preserve">      其他共产党事务支出</t>
  </si>
  <si>
    <t xml:space="preserve">      信息安全事务</t>
  </si>
  <si>
    <t xml:space="preserve">      其他网信事务支出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</si>
  <si>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</si>
  <si>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</si>
  <si>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</si>
  <si>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</si>
  <si>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</si>
  <si>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</si>
  <si>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</si>
  <si>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</si>
  <si>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</si>
  <si>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  国家赔偿费用支出</t>
  </si>
  <si>
    <t xml:space="preserve">      其他一般公共服务支出</t>
  </si>
  <si>
    <t>外交支出</t>
  </si>
  <si>
    <t xml:space="preserve">    对外宣传</t>
  </si>
  <si>
    <t>国防支出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</si>
  <si>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</si>
  <si>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</si>
  <si>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</si>
  <si>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</si>
  <si>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</si>
  <si>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预备役部队</t>
  </si>
  <si>
    <t xml:space="preserve">      其他国防动员支出</t>
  </si>
  <si>
    <t xml:space="preserve">      其他国防支出</t>
  </si>
  <si>
    <t>公共安全支出</t>
  </si>
  <si>
    <t xml:space="preserve">      武装警察部队</t>
  </si>
  <si>
    <t xml:space="preserve">      其他武装警察部队支出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</si>
  <si>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</si>
  <si>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</si>
  <si>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</si>
  <si>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</si>
  <si>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</si>
  <si>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  安全业务</t>
  </si>
  <si>
    <t xml:space="preserve">      其他国家安全支出</t>
  </si>
  <si>
    <t xml:space="preserve">      “两房”建设</t>
  </si>
  <si>
    <t xml:space="preserve">      检查监督</t>
  </si>
  <si>
    <t xml:space="preserve">      其他检察支出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</si>
  <si>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</si>
  <si>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</si>
  <si>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</si>
  <si>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</si>
  <si>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</si>
  <si>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</si>
  <si>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</si>
  <si>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</si>
  <si>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</si>
  <si>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</si>
  <si>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</si>
  <si>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</si>
  <si>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</si>
  <si>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</si>
  <si>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</si>
  <si>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</si>
  <si>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</si>
  <si>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</si>
  <si>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</si>
  <si>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</si>
  <si>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  保密技术</t>
  </si>
  <si>
    <t xml:space="preserve">      保密管理</t>
  </si>
  <si>
    <t xml:space="preserve">      其他国家保密支出</t>
  </si>
  <si>
    <t xml:space="preserve">      缉私业务</t>
  </si>
  <si>
    <t xml:space="preserve">      其他缉私警察支出</t>
  </si>
  <si>
    <t xml:space="preserve">      国家司法救助支出</t>
  </si>
  <si>
    <t xml:space="preserve">      其他公共安全支出</t>
  </si>
  <si>
    <t>教育支出</t>
  </si>
  <si>
    <t xml:space="preserve">      其他教育管理事务支出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</si>
  <si>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</si>
  <si>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</si>
  <si>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</si>
  <si>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</si>
  <si>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</si>
  <si>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</si>
  <si>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</si>
  <si>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</si>
  <si>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</si>
  <si>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</si>
  <si>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</si>
  <si>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</si>
  <si>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</si>
  <si>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</si>
  <si>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</si>
  <si>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</si>
  <si>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  广播电视学校</t>
  </si>
  <si>
    <t xml:space="preserve">      教育电视台</t>
  </si>
  <si>
    <t xml:space="preserve">      其他广播电视教育支出</t>
  </si>
  <si>
    <t xml:space="preserve">      出国留学教育</t>
  </si>
  <si>
    <t xml:space="preserve">      来华留学教育</t>
  </si>
  <si>
    <t xml:space="preserve">      其他留学教育支出</t>
  </si>
  <si>
    <t xml:space="preserve">      特殊学校教育</t>
  </si>
  <si>
    <t xml:space="preserve">      工读学校教育</t>
  </si>
  <si>
    <t xml:space="preserve">      其他特殊教育支出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</si>
  <si>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</si>
  <si>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</si>
  <si>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</si>
  <si>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</si>
  <si>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</si>
  <si>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</si>
  <si>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</si>
  <si>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</si>
  <si>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</si>
  <si>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</si>
  <si>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</si>
  <si>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>科学技术支出</t>
  </si>
  <si>
    <t xml:space="preserve">      其他科学技术管理事务支出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</si>
  <si>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</si>
  <si>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</si>
  <si>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</si>
  <si>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</si>
  <si>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</si>
  <si>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</si>
  <si>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</si>
  <si>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</si>
  <si>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</si>
  <si>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</si>
  <si>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</si>
  <si>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</si>
  <si>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</si>
  <si>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</si>
  <si>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</si>
  <si>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</si>
  <si>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</si>
  <si>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</si>
  <si>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</si>
  <si>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</si>
  <si>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</si>
  <si>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</si>
  <si>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</si>
  <si>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</si>
  <si>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</si>
  <si>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</si>
  <si>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</si>
  <si>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</si>
  <si>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</si>
  <si>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</si>
  <si>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  科技重大专项</t>
  </si>
  <si>
    <t xml:space="preserve">      重点研发计划</t>
  </si>
  <si>
    <t xml:space="preserve">      其他科技重大项目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</si>
  <si>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</si>
  <si>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</si>
  <si>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</si>
  <si>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</si>
  <si>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</si>
  <si>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</si>
  <si>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</si>
  <si>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</si>
  <si>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</si>
  <si>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</si>
  <si>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</si>
  <si>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</si>
  <si>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</si>
  <si>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</si>
  <si>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</si>
  <si>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</si>
  <si>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</si>
  <si>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</si>
  <si>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</si>
  <si>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</si>
  <si>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</si>
  <si>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</si>
  <si>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</si>
  <si>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</si>
  <si>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</si>
  <si>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</si>
  <si>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</si>
  <si>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</si>
  <si>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</si>
  <si>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</si>
  <si>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</si>
  <si>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</si>
  <si>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</si>
  <si>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</si>
  <si>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</si>
  <si>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</si>
  <si>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</si>
  <si>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</si>
  <si>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</si>
  <si>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</si>
  <si>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</si>
  <si>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</si>
  <si>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</si>
  <si>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</si>
  <si>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</si>
  <si>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</si>
  <si>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</si>
  <si>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</si>
  <si>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</si>
  <si>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</si>
  <si>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</si>
  <si>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</si>
  <si>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</si>
  <si>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</si>
  <si>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</si>
  <si>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</si>
  <si>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</si>
  <si>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</si>
  <si>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  用一般公共预算补充基金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</si>
  <si>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</si>
  <si>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</si>
  <si>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</si>
  <si>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</si>
  <si>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</si>
  <si>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</si>
  <si>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</si>
  <si>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</si>
  <si>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</si>
  <si>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</si>
  <si>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</si>
  <si>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</si>
  <si>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</si>
  <si>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</si>
  <si>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</si>
  <si>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</si>
  <si>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</si>
  <si>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</si>
  <si>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</si>
  <si>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</si>
  <si>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</si>
  <si>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</si>
  <si>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</si>
  <si>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</si>
  <si>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</si>
  <si>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</si>
  <si>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</si>
  <si>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</si>
  <si>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</si>
  <si>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</si>
  <si>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</si>
  <si>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</si>
  <si>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</si>
  <si>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</si>
  <si>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</si>
  <si>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</si>
  <si>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</si>
  <si>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</si>
  <si>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</si>
  <si>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</si>
  <si>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</si>
  <si>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</si>
  <si>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</si>
  <si>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</si>
  <si>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</si>
  <si>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</si>
  <si>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  其他红十字事业支出</t>
  </si>
  <si>
    <t xml:space="preserve">      城市最低生活保障金支出</t>
  </si>
  <si>
    <t xml:space="preserve">      农村最低生活保障金支出</t>
  </si>
  <si>
    <t xml:space="preserve">      临时救助支出</t>
  </si>
  <si>
    <t xml:space="preserve">      流浪乞讨人员救助支出</t>
  </si>
  <si>
    <t xml:space="preserve">      城市特困人员救助供养支出</t>
  </si>
  <si>
    <t xml:space="preserve">      农村特困人员救助供养支出</t>
  </si>
  <si>
    <t xml:space="preserve">      交强险增值税补助基金支出</t>
  </si>
  <si>
    <t xml:space="preserve">      交强险罚款收入补助基金支出</t>
  </si>
  <si>
    <t xml:space="preserve">      其他城市生活救助</t>
  </si>
  <si>
    <t xml:space="preserve">      其他农村生活救助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</si>
  <si>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</si>
  <si>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</si>
  <si>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</si>
  <si>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</si>
  <si>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</si>
  <si>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</si>
  <si>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  拥军优属</t>
  </si>
  <si>
    <t xml:space="preserve">      部队供应</t>
  </si>
  <si>
    <t xml:space="preserve">      其他退役军人事务管理支出</t>
  </si>
  <si>
    <t xml:space="preserve">      财政代缴城乡居民基本养老保险费支出</t>
  </si>
  <si>
    <t xml:space="preserve">      财政代缴其他社会保险费支出</t>
  </si>
  <si>
    <t>卫生健康支出</t>
  </si>
  <si>
    <t xml:space="preserve">      其他卫生健康管理事务支出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</si>
  <si>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</si>
  <si>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</si>
  <si>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</si>
  <si>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</si>
  <si>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</si>
  <si>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</si>
  <si>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</si>
  <si>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</si>
  <si>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</si>
  <si>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</si>
  <si>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</si>
  <si>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</si>
  <si>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</si>
  <si>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</si>
  <si>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</si>
  <si>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</si>
  <si>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</si>
  <si>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</si>
  <si>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</si>
  <si>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</si>
  <si>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</si>
  <si>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</si>
  <si>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</si>
  <si>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</si>
  <si>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</si>
  <si>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</si>
  <si>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</si>
  <si>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</si>
  <si>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  中医（民族医）药专项</t>
  </si>
  <si>
    <t xml:space="preserve">      其他中医药支出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</si>
  <si>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</si>
  <si>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</si>
  <si>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</si>
  <si>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</si>
  <si>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</si>
  <si>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</si>
  <si>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</si>
  <si>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</si>
  <si>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</si>
  <si>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</si>
  <si>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  城乡医疗救助</t>
  </si>
  <si>
    <t xml:space="preserve">      疾病应急救助</t>
  </si>
  <si>
    <t xml:space="preserve">      其他医疗救助支出</t>
  </si>
  <si>
    <t xml:space="preserve">      优抚对象医疗补助</t>
  </si>
  <si>
    <t xml:space="preserve">      其他优抚对象医疗支出</t>
  </si>
  <si>
    <t xml:space="preserve">      医疗保障政策管理</t>
  </si>
  <si>
    <t xml:space="preserve">      医疗保障经办事务</t>
  </si>
  <si>
    <t xml:space="preserve">      其他医疗保障管理事务支出</t>
  </si>
  <si>
    <t>节能环保支出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</si>
  <si>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</si>
  <si>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</si>
  <si>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</si>
  <si>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</si>
  <si>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</si>
  <si>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</si>
  <si>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</si>
  <si>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</si>
  <si>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</si>
  <si>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</si>
  <si>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</si>
  <si>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</si>
  <si>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</si>
  <si>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</si>
  <si>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</si>
  <si>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</si>
  <si>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</si>
  <si>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</si>
  <si>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</si>
  <si>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</si>
  <si>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</si>
  <si>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</si>
  <si>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</si>
  <si>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</si>
  <si>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</si>
  <si>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</si>
  <si>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</si>
  <si>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</si>
  <si>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</si>
  <si>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</si>
  <si>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</si>
  <si>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</si>
  <si>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</si>
  <si>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</si>
  <si>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  京津风沙源治理工程建设</t>
  </si>
  <si>
    <t xml:space="preserve">      其他风沙荒漠治理支出</t>
  </si>
  <si>
    <t xml:space="preserve">      退牧还草工程建设</t>
  </si>
  <si>
    <t xml:space="preserve">      其他退牧还草支出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</si>
  <si>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</si>
  <si>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</si>
  <si>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</si>
  <si>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</si>
  <si>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</si>
  <si>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</si>
  <si>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</si>
  <si>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</si>
  <si>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</si>
  <si>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</si>
  <si>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>城乡社区支出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</si>
  <si>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</si>
  <si>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</si>
  <si>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</si>
  <si>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</si>
  <si>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</si>
  <si>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</si>
  <si>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</si>
  <si>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  小城镇基础设施建设</t>
  </si>
  <si>
    <t xml:space="preserve">      其他城乡社区公共设施支出</t>
  </si>
  <si>
    <t>农林水支出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</si>
  <si>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</si>
  <si>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</si>
  <si>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</si>
  <si>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</si>
  <si>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</si>
  <si>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</si>
  <si>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</si>
  <si>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</si>
  <si>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</si>
  <si>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</si>
  <si>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</si>
  <si>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</si>
  <si>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</si>
  <si>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</si>
  <si>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</si>
  <si>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</si>
  <si>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</si>
  <si>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</si>
  <si>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</si>
  <si>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</si>
  <si>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</si>
  <si>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</si>
  <si>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</si>
  <si>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</si>
  <si>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</si>
  <si>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</si>
  <si>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</si>
  <si>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</si>
  <si>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</si>
  <si>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</si>
  <si>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</si>
  <si>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</si>
  <si>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</si>
  <si>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</si>
  <si>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</si>
  <si>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</si>
  <si>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</si>
  <si>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</si>
  <si>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</si>
  <si>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</si>
  <si>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</si>
  <si>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</si>
  <si>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</si>
  <si>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</si>
  <si>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</si>
  <si>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</si>
  <si>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</si>
  <si>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</si>
  <si>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</si>
  <si>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</si>
  <si>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</si>
  <si>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</si>
  <si>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</si>
  <si>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</si>
  <si>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</si>
  <si>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</si>
  <si>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</si>
  <si>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</si>
  <si>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</si>
  <si>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</si>
  <si>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</si>
  <si>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</si>
  <si>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</si>
  <si>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</si>
  <si>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</si>
  <si>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</si>
  <si>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</si>
  <si>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</si>
  <si>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</si>
  <si>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</si>
  <si>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</si>
  <si>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</si>
  <si>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</si>
  <si>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</si>
  <si>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</si>
  <si>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</si>
  <si>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</si>
  <si>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</si>
  <si>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</si>
  <si>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  棉花目标价格补贴</t>
  </si>
  <si>
    <t xml:space="preserve">      其他目标价格补贴</t>
  </si>
  <si>
    <t xml:space="preserve">      化解其他公益性乡村债务支出</t>
  </si>
  <si>
    <t xml:space="preserve">      其他农林水支出</t>
  </si>
  <si>
    <t>交通运输支出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</si>
  <si>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</si>
  <si>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</si>
  <si>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</si>
  <si>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</si>
  <si>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</si>
  <si>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</si>
  <si>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</si>
  <si>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</si>
  <si>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</si>
  <si>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</si>
  <si>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</si>
  <si>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</si>
  <si>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</si>
  <si>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</si>
  <si>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</si>
  <si>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</si>
  <si>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</si>
  <si>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</si>
  <si>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</si>
  <si>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</si>
  <si>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</si>
  <si>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</si>
  <si>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</si>
  <si>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</si>
  <si>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</si>
  <si>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</si>
  <si>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</si>
  <si>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</si>
  <si>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</si>
  <si>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</si>
  <si>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  邮政普遍服务与特殊服务</t>
  </si>
  <si>
    <t xml:space="preserve">      其他邮政业支出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</si>
  <si>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</si>
  <si>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</si>
  <si>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</si>
  <si>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</si>
  <si>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  公共交通运营补助</t>
  </si>
  <si>
    <t xml:space="preserve">      其他交通运输支出</t>
  </si>
  <si>
    <t>资源勘探工业信息等支出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</si>
  <si>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</si>
  <si>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</si>
  <si>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</si>
  <si>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</si>
  <si>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</si>
  <si>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</si>
  <si>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</si>
  <si>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</si>
  <si>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</si>
  <si>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</si>
  <si>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</si>
  <si>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</si>
  <si>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</si>
  <si>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</si>
  <si>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</si>
  <si>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</si>
  <si>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</si>
  <si>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</si>
  <si>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  其他建筑业支出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</si>
  <si>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</si>
  <si>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</si>
  <si>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</si>
  <si>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</si>
  <si>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</si>
  <si>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</si>
  <si>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</si>
  <si>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</si>
  <si>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</si>
  <si>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</si>
  <si>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</si>
  <si>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</si>
  <si>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</si>
  <si>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</si>
  <si>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</si>
  <si>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</si>
  <si>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</si>
  <si>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</si>
  <si>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</si>
  <si>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</si>
  <si>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</si>
  <si>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</si>
  <si>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</si>
  <si>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</si>
  <si>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  外商投资环境建设补助资金</t>
  </si>
  <si>
    <t xml:space="preserve">      其他涉外发展服务支出</t>
  </si>
  <si>
    <t xml:space="preserve">      服务业基础设施建设</t>
  </si>
  <si>
    <t xml:space="preserve">      其他商业服务业等支出</t>
  </si>
  <si>
    <t>金融支出</t>
  </si>
  <si>
    <t xml:space="preserve">      安全防卫</t>
  </si>
  <si>
    <t xml:space="preserve">      金融部门其他行政支出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</si>
  <si>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</si>
  <si>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</si>
  <si>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</si>
  <si>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</si>
  <si>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</si>
  <si>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</si>
  <si>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</si>
  <si>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</si>
  <si>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</si>
  <si>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</si>
  <si>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</si>
  <si>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</si>
  <si>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</si>
  <si>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</si>
  <si>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  中央银行亏损补贴</t>
  </si>
  <si>
    <t xml:space="preserve">      其他金融调控支出</t>
  </si>
  <si>
    <t xml:space="preserve">      重点企业贷款贴息</t>
  </si>
  <si>
    <t xml:space="preserve">      其他金融支出</t>
  </si>
  <si>
    <t>援助其他地区支出</t>
  </si>
  <si>
    <t>自然资源海洋气象等支出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</si>
  <si>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</si>
  <si>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</si>
  <si>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</si>
  <si>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</si>
  <si>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</si>
  <si>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</si>
  <si>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</si>
  <si>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</si>
  <si>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</si>
  <si>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</si>
  <si>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</si>
  <si>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</si>
  <si>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</si>
  <si>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</si>
  <si>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</si>
  <si>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</si>
  <si>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</si>
  <si>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</si>
  <si>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</si>
  <si>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</si>
  <si>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</si>
  <si>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</si>
  <si>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</si>
  <si>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</si>
  <si>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</si>
  <si>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</si>
  <si>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</si>
  <si>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</si>
  <si>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</si>
  <si>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</si>
  <si>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</si>
  <si>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</si>
  <si>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</si>
  <si>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>住房保障支出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</si>
  <si>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</si>
  <si>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</si>
  <si>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</si>
  <si>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</si>
  <si>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</si>
  <si>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</si>
  <si>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</si>
  <si>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</si>
  <si>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</si>
  <si>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</si>
  <si>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  住房公积金</t>
  </si>
  <si>
    <t xml:space="preserve">      提租补贴</t>
  </si>
  <si>
    <t xml:space="preserve">      购房补贴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</si>
  <si>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</si>
  <si>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</si>
  <si>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</si>
  <si>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</si>
  <si>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</si>
  <si>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</si>
  <si>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</si>
  <si>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</si>
  <si>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</si>
  <si>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</si>
  <si>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</si>
  <si>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</si>
  <si>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</si>
  <si>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</si>
  <si>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</si>
  <si>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</si>
  <si>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</si>
  <si>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</si>
  <si>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</si>
  <si>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</si>
  <si>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</si>
  <si>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</si>
  <si>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</si>
  <si>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</si>
  <si>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</si>
  <si>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</si>
  <si>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</si>
  <si>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</si>
  <si>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</si>
  <si>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</si>
  <si>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</si>
  <si>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</si>
  <si>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</si>
  <si>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</si>
  <si>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</si>
  <si>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</si>
  <si>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</si>
  <si>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</si>
  <si>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</si>
  <si>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</si>
  <si>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</si>
  <si>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</si>
  <si>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</si>
  <si>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</si>
  <si>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</si>
  <si>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</si>
  <si>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  消防应急救援</t>
  </si>
  <si>
    <t xml:space="preserve">      其他消防事务支出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</si>
  <si>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</si>
  <si>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</si>
  <si>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</si>
  <si>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</si>
  <si>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</si>
  <si>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</si>
  <si>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</si>
  <si>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</si>
  <si>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</si>
  <si>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</si>
  <si>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</si>
  <si>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</si>
  <si>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</si>
  <si>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</si>
  <si>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</si>
  <si>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</si>
  <si>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</si>
  <si>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</si>
  <si>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</si>
  <si>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>预备费</t>
  </si>
  <si>
    <t>其他支出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</si>
  <si>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</si>
  <si>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</si>
  <si>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</si>
  <si>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</si>
  <si>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</si>
  <si>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</si>
  <si>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</si>
  <si>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</si>
  <si>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</si>
  <si>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</si>
  <si>
    <t>表六</t>
  </si>
  <si>
    <t>2023年汨罗市一般公共预算基本支出表（经济分类）</t>
  </si>
  <si>
    <t>政府经济科目编码</t>
  </si>
  <si>
    <t>政府经济科目名称</t>
  </si>
  <si>
    <t>金额</t>
  </si>
  <si>
    <t>合计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</si>
  <si>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</si>
  <si>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</si>
  <si>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</si>
  <si>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</si>
  <si>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</si>
  <si>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</si>
  <si>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</si>
  <si>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</si>
  <si>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</si>
  <si>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</si>
  <si>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</si>
  <si>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</si>
  <si>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</si>
  <si>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</si>
  <si>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</si>
  <si>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</si>
  <si>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</si>
  <si>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</si>
  <si>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</si>
  <si>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</si>
  <si>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</si>
  <si>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</si>
  <si>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</si>
  <si>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</si>
  <si>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</si>
  <si>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</si>
  <si>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</si>
  <si>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</si>
  <si>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</si>
  <si>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</si>
  <si>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</si>
  <si>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</si>
  <si>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</si>
  <si>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</si>
  <si>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50301</t>
  </si>
  <si>
    <t xml:space="preserve">  房屋建筑物购建</t>
  </si>
  <si>
    <t xml:space="preserve">  50302</t>
  </si>
  <si>
    <t xml:space="preserve">  基础设施建设</t>
  </si>
  <si>
    <t xml:space="preserve">  50303</t>
  </si>
  <si>
    <t xml:space="preserve">  公务用车购置</t>
  </si>
  <si>
    <t xml:space="preserve">  50305</t>
  </si>
  <si>
    <t xml:space="preserve">  土地征迁补偿和安置支出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</si>
  <si>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</si>
  <si>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</si>
  <si>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</si>
  <si>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</si>
  <si>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</si>
  <si>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</si>
  <si>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504</t>
  </si>
  <si>
    <t>机关资本性支出（二）</t>
  </si>
  <si>
    <t xml:space="preserve">  50401</t>
  </si>
  <si>
    <t xml:space="preserve">  50402</t>
  </si>
  <si>
    <t xml:space="preserve">  50403</t>
  </si>
  <si>
    <t xml:space="preserve">  50404</t>
  </si>
  <si>
    <t xml:space="preserve">  50405</t>
  </si>
  <si>
    <t xml:space="preserve">  50499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</si>
  <si>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</si>
  <si>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</si>
  <si>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</si>
  <si>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</si>
  <si>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</si>
  <si>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</si>
  <si>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</si>
  <si>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</si>
  <si>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</si>
  <si>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</si>
  <si>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 xml:space="preserve">  50602</t>
  </si>
  <si>
    <t xml:space="preserve">  资本性支出（二）</t>
  </si>
  <si>
    <t>507</t>
  </si>
  <si>
    <t>对企业补助</t>
  </si>
  <si>
    <t xml:space="preserve">  50799</t>
  </si>
  <si>
    <t xml:space="preserve">  其他对企业补助</t>
  </si>
  <si>
    <t>508</t>
  </si>
  <si>
    <t>对企业资本性支出</t>
  </si>
  <si>
    <t xml:space="preserve">  50802</t>
  </si>
  <si>
    <t xml:space="preserve">  对企业资本性支出（二）</t>
  </si>
  <si>
    <t>509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</si>
  <si>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</si>
  <si>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</si>
  <si>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</si>
  <si>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</si>
  <si>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</si>
  <si>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50903</t>
  </si>
  <si>
    <t xml:space="preserve">  个人农业生产补贴</t>
  </si>
  <si>
    <t xml:space="preserve">  50905</t>
  </si>
  <si>
    <t xml:space="preserve">  离退休费</t>
  </si>
  <si>
    <t xml:space="preserve">  50999</t>
  </si>
  <si>
    <t xml:space="preserve">  其他对个人和家庭补助</t>
  </si>
  <si>
    <t>511</t>
  </si>
  <si>
    <t>债务利息及费用支出</t>
  </si>
  <si>
    <t xml:space="preserve">  51101</t>
  </si>
  <si>
    <t xml:space="preserve">  国内债务付息</t>
  </si>
  <si>
    <t xml:space="preserve">  51102</t>
  </si>
  <si>
    <t xml:space="preserve">  国外债务付息</t>
  </si>
  <si>
    <t>599</t>
  </si>
  <si>
    <t xml:space="preserve">  59999</t>
  </si>
  <si>
    <t xml:space="preserve">  其他支出</t>
  </si>
  <si>
    <t>表七</t>
  </si>
  <si>
    <t>2023年汨罗市一般公共预算本级基本支出表</t>
  </si>
  <si>
    <t>表八</t>
  </si>
  <si>
    <t>2023年汨罗市一般公共预算税收返还和转移支付表</t>
  </si>
  <si>
    <t>收入</t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</si>
  <si>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</si>
  <si>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</si>
  <si>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</si>
  <si>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</si>
  <si>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</si>
  <si>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</si>
  <si>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</si>
  <si>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</si>
  <si>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</si>
  <si>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</si>
  <si>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</si>
  <si>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</si>
  <si>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</si>
  <si>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</si>
  <si>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</si>
  <si>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</si>
  <si>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</si>
  <si>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</si>
  <si>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</si>
  <si>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</si>
  <si>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</si>
  <si>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</si>
  <si>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</si>
  <si>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</si>
  <si>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</si>
  <si>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</si>
  <si>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</si>
  <si>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</si>
  <si>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</si>
  <si>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</si>
  <si>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</si>
  <si>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</si>
  <si>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</si>
  <si>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</si>
  <si>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</si>
  <si>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</si>
  <si>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</si>
  <si>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</si>
  <si>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</si>
  <si>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</si>
  <si>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</si>
  <si>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</si>
  <si>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</si>
  <si>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</si>
  <si>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</si>
  <si>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</si>
  <si>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</si>
  <si>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</si>
  <si>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</si>
  <si>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</si>
  <si>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</si>
  <si>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</si>
  <si>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</si>
  <si>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</si>
  <si>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</si>
  <si>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</si>
  <si>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</si>
  <si>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</si>
  <si>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</si>
  <si>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</si>
  <si>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</si>
  <si>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</si>
  <si>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</si>
  <si>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</si>
  <si>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</si>
  <si>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</si>
  <si>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</si>
  <si>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表九</t>
  </si>
  <si>
    <t>2023年汨罗市一般公共预算专项转移支付表（分项目）</t>
  </si>
  <si>
    <t>科目类别</t>
  </si>
  <si>
    <t>项目名称</t>
  </si>
  <si>
    <t>2023年安排</t>
  </si>
  <si>
    <t>合   计</t>
  </si>
  <si>
    <t>201</t>
  </si>
  <si>
    <t>一般公共服务支出</t>
  </si>
  <si>
    <t>204</t>
  </si>
  <si>
    <t>205</t>
  </si>
  <si>
    <t>206</t>
  </si>
  <si>
    <t>207</t>
  </si>
  <si>
    <t>208</t>
  </si>
  <si>
    <t>210</t>
  </si>
  <si>
    <t>212</t>
  </si>
  <si>
    <t>213</t>
  </si>
  <si>
    <t>214</t>
  </si>
  <si>
    <t>215</t>
  </si>
  <si>
    <t>216</t>
  </si>
  <si>
    <t>220</t>
  </si>
  <si>
    <t>粮油物资储备</t>
  </si>
  <si>
    <t>224</t>
  </si>
  <si>
    <t>表十</t>
  </si>
  <si>
    <t>2023年汨罗市一般公共预算专项转移支付表（分地区）</t>
  </si>
  <si>
    <t>序号</t>
  </si>
  <si>
    <t>单位</t>
  </si>
  <si>
    <t>无</t>
  </si>
  <si>
    <t>说明：因县级专项转移支付无分地区，所以此表为空</t>
  </si>
  <si>
    <t>表十一</t>
  </si>
  <si>
    <t>2023年汨罗市政府性基金预算收入表</t>
  </si>
  <si>
    <r>
      <rPr>
        <sz val="11"/>
        <rFont val="宋体"/>
        <charset val="134"/>
      </rPr>
      <t>一、农网还贷资金收入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</si>
  <si>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二、海南省高等级公路车辆通行附加费收入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</si>
  <si>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三、港口建设费收入</t>
    </r>
    <r>
      <rPr>
        <sz val="11"/>
        <rFont val="宋体"/>
        <charset val="134"/>
      </rPr>
      <t xml:space="preserve"></t>
    </r>
  </si>
  <si>
    <r>
      <rPr>
        <sz val="11"/>
        <color rgb="FF000000"/>
        <rFont val="宋体"/>
        <charset val="134"/>
      </rPr>
      <t>四、国家电影事业发展专项资金收入</t>
    </r>
    <r>
      <rPr>
        <sz val="11"/>
        <color rgb="FF000000"/>
        <rFont val="宋体"/>
        <charset val="134"/>
      </rPr>
      <t xml:space="preserve"></t>
    </r>
  </si>
  <si>
    <r>
      <rPr>
        <sz val="11"/>
        <rFont val="宋体"/>
        <charset val="134"/>
      </rPr>
      <t>五、国有土地收益基金收入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</si>
  <si>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六、农业土地开发资金收入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</si>
  <si>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七、国有土地使用权出让收入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</si>
  <si>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八、大中型水库库区基金收入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</si>
  <si>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九、彩票公益金收入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</si>
  <si>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十、城市基础设施配套费收入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</si>
  <si>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十一、小型水库移民扶助基金收入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</si>
  <si>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十二、国家重大水利工程建设基金收入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</si>
  <si>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十三、车辆通行费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</si>
  <si>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十四、污水处理费收入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</si>
  <si>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十五、彩票发行机构和彩票销售机构的业务费用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</si>
  <si>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十六、其他政府性基金收入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</si>
  <si>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十七、专项债券对应项目专项收入</t>
    </r>
    <r>
      <rPr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</si>
  <si>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收入合计</t>
    </r>
    <r>
      <rPr>
        <b/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</si>
  <si>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转移性收入</t>
    </r>
    <r>
      <rPr>
        <b/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</si>
  <si>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政府性基金转移收入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</si>
  <si>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政府性基金补助收入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</si>
  <si>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政府性基金上解收入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</si>
  <si>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上年结余收入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</si>
  <si>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调入资金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</si>
  <si>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其中：地方政府性基金调入专项收入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</si>
  <si>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</si>
  <si>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地方政府专项债务转贷收入</t>
    </r>
    <r>
      <rPr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</si>
  <si>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收入总计</t>
    </r>
    <r>
      <rPr>
        <b/>
        <sz val="11"/>
        <rFont val="宋体"/>
        <charset val="134"/>
      </rPr>
      <t xml:space="preserve"></t>
    </r>
  </si>
  <si>
    <t>表十二</t>
  </si>
  <si>
    <t>2023年汨罗市政府性基金预算支出表</t>
  </si>
  <si>
    <t>支出功能分类科目</t>
  </si>
  <si>
    <t>2023年安排数</t>
  </si>
  <si>
    <r>
      <rPr>
        <sz val="9"/>
        <rFont val="宋体"/>
        <charset val="134"/>
      </rPr>
      <t>备</t>
    </r>
    <r>
      <rPr>
        <sz val="9"/>
        <rFont val="Times New Roman"/>
        <charset val="0"/>
      </rPr>
      <t xml:space="preserve">                     </t>
    </r>
    <r>
      <rPr>
        <sz val="9"/>
        <rFont val="宋体"/>
        <charset val="134"/>
      </rPr>
      <t>注</t>
    </r>
  </si>
  <si>
    <t>类</t>
  </si>
  <si>
    <t>款</t>
  </si>
  <si>
    <t>项</t>
  </si>
  <si>
    <t>城乡社区事务</t>
  </si>
  <si>
    <t>08</t>
  </si>
  <si>
    <t>国有土地使用权出让金支出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</si>
  <si>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</si>
  <si>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征地和拆迁补偿支出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</si>
  <si>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</si>
  <si>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>土地开发支出</t>
  </si>
  <si>
    <t>03</t>
  </si>
  <si>
    <t>城市建设支出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</si>
  <si>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6</t>
    </r>
  </si>
  <si>
    <t>土地出让业务支出</t>
  </si>
  <si>
    <t>07</t>
  </si>
  <si>
    <t>廉租住房支出</t>
  </si>
  <si>
    <t>10</t>
  </si>
  <si>
    <t>棚户区改造支出</t>
  </si>
  <si>
    <t>99</t>
  </si>
  <si>
    <t>其他国有土地使用权出让收入安排的支出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</si>
  <si>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</si>
  <si>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t>城市基础设施配套费安排的支出</t>
  </si>
  <si>
    <t>01</t>
  </si>
  <si>
    <t>城市公共设施</t>
  </si>
  <si>
    <t>其他城市基础设施配套费安排的支出</t>
  </si>
  <si>
    <t>污水处理费安排的支出</t>
  </si>
  <si>
    <r>
      <rPr>
        <sz val="11"/>
        <rFont val="仿宋_GB2312"/>
        <charset val="134"/>
      </rPr>
      <t>污水处理设施建设和运营</t>
    </r>
  </si>
  <si>
    <t>02</t>
  </si>
  <si>
    <r>
      <rPr>
        <sz val="11"/>
        <rFont val="仿宋_GB2312"/>
        <charset val="134"/>
      </rPr>
      <t>代征手续费</t>
    </r>
  </si>
  <si>
    <t>04</t>
  </si>
  <si>
    <t>其他政府性基金及对应专项债务收入安排的支出</t>
  </si>
  <si>
    <t>其他政府性基金安排的支出</t>
  </si>
  <si>
    <t>转移性支出</t>
  </si>
  <si>
    <t>调出资金</t>
  </si>
  <si>
    <t>土地出让金调出</t>
  </si>
  <si>
    <t>基金支出总计</t>
  </si>
  <si>
    <t>表十三</t>
  </si>
  <si>
    <t>2023年汨罗市本级政府性基金预算收入表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</si>
  <si>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</si>
  <si>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</si>
  <si>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</si>
  <si>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</si>
  <si>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</si>
  <si>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</si>
  <si>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</si>
  <si>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</si>
  <si>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</si>
  <si>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</si>
  <si>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</si>
  <si>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</si>
  <si>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八、大中型水库库区基金收入</t>
  </si>
  <si>
    <t>九、彩票公益金收入</t>
  </si>
  <si>
    <t xml:space="preserve">  福利彩票公益金收入</t>
  </si>
  <si>
    <t xml:space="preserve">  体育彩票公益金收入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</si>
  <si>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</si>
  <si>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</si>
  <si>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</si>
  <si>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</si>
  <si>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</si>
  <si>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</si>
  <si>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 xml:space="preserve">  福利彩票销售机构的业务费用</t>
  </si>
  <si>
    <t xml:space="preserve">  体育彩票销售机构的业务费用</t>
  </si>
  <si>
    <t xml:space="preserve">  彩票兑奖周转金</t>
  </si>
  <si>
    <t xml:space="preserve">  彩票发行销售风险基金</t>
  </si>
  <si>
    <t xml:space="preserve">  彩票市场调控资金收入</t>
  </si>
  <si>
    <t>十六、其他政府性基金收入</t>
  </si>
  <si>
    <t>十七、专项债券对应项目专项收入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</si>
  <si>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</si>
  <si>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</si>
  <si>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</si>
  <si>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</si>
  <si>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</si>
  <si>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</si>
  <si>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</si>
  <si>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</si>
  <si>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</si>
  <si>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表十四</t>
  </si>
  <si>
    <t>2023年汨罗市本级政府性基金预算支出表</t>
  </si>
  <si>
    <t>表十五</t>
  </si>
  <si>
    <t>2023年汨罗市政府性基金转移支付预算情况表（分项目）</t>
  </si>
  <si>
    <t>0</t>
  </si>
  <si>
    <r>
      <rPr>
        <b/>
        <sz val="11"/>
        <rFont val="方正仿宋_GBK"/>
        <charset val="134"/>
      </rPr>
      <t>合计</t>
    </r>
  </si>
  <si>
    <t>注：汨罗市无政府性基金转移支付预算，故以空表列示</t>
  </si>
  <si>
    <t>表十六</t>
  </si>
  <si>
    <t>2023年汨罗市政府性基金转移支付预算情况表（分地区）</t>
  </si>
  <si>
    <t>地区名称</t>
  </si>
  <si>
    <t>表十七</t>
  </si>
  <si>
    <t>2023年汨罗市国有资本预算收入预算表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</si>
  <si>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</t>
    </r>
    <r>
      <rPr>
        <b/>
        <sz val="11"/>
        <rFont val="宋体"/>
        <charset val="134"/>
      </rPr>
      <t>目</t>
    </r>
    <r>
      <rPr>
        <b/>
        <sz val="11"/>
        <rFont val="宋体"/>
        <charset val="134"/>
      </rPr>
      <t xml:space="preserve"></t>
    </r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</si>
  <si>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</si>
  <si>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</si>
  <si>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</si>
  <si>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</si>
  <si>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</si>
  <si>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 入 合 计</t>
  </si>
  <si>
    <t>国有资本经营预算转移支付收入</t>
  </si>
  <si>
    <t>上年结转</t>
  </si>
  <si>
    <t>收 入 总 计</t>
  </si>
  <si>
    <t>表十八</t>
  </si>
  <si>
    <t>2023年汨罗市国有资本经营预算支出表</t>
  </si>
  <si>
    <t>国有资本经营预算支出</t>
  </si>
  <si>
    <t>其他国有资本经营预算支出</t>
  </si>
  <si>
    <t>国有资本经营预算调出资金</t>
  </si>
  <si>
    <t>国有资本经营支出总计</t>
  </si>
  <si>
    <t>表十九</t>
  </si>
  <si>
    <t>2023年汨罗市本级国有资本经营预算收入表</t>
  </si>
  <si>
    <t>表二十</t>
  </si>
  <si>
    <t>2023年汨罗市本级国有资本经营预算支出表</t>
  </si>
  <si>
    <t>表二十一</t>
  </si>
  <si>
    <t>2023年汨罗市国有资本经营预算转移支付表
（分项目）</t>
  </si>
  <si>
    <t>说明：我市没有对下级国有资本经营预算转移支付。</t>
  </si>
  <si>
    <t>表二十二</t>
  </si>
  <si>
    <t>2023年汨罗市国有资本经营预算转移支付表
（分地区）</t>
  </si>
  <si>
    <t>地区</t>
  </si>
  <si>
    <t>国有资本经营转移支付</t>
  </si>
  <si>
    <t>表二十三</t>
  </si>
  <si>
    <t>2023年汨罗市社会保险基金收入表</t>
  </si>
  <si>
    <t>收   入</t>
  </si>
  <si>
    <t>一、企业职工基本养老保险基金</t>
  </si>
  <si>
    <t>二、城乡居民基本养老保险基金</t>
  </si>
  <si>
    <t>三、机关事业单位基本养老保险基金</t>
  </si>
  <si>
    <t>四、城镇职工基本医疗保险基金</t>
  </si>
  <si>
    <t>五、城乡居民基本医疗保险基金</t>
  </si>
  <si>
    <t>六、工伤保险基金</t>
  </si>
  <si>
    <t>七、失业保险基金</t>
  </si>
  <si>
    <t>八、生育保险基金</t>
  </si>
  <si>
    <t>本年收入小计</t>
  </si>
  <si>
    <t>上年结余</t>
  </si>
  <si>
    <t>表二十四</t>
  </si>
  <si>
    <t>2023年汨罗市社会保险基金支出表</t>
  </si>
  <si>
    <t>支    出</t>
  </si>
  <si>
    <t>本年支出小计</t>
  </si>
  <si>
    <t>年末滚存结余</t>
  </si>
  <si>
    <t>表二十五</t>
  </si>
  <si>
    <t>2022年汨罗市政府一般债务限额和余额情况表</t>
  </si>
  <si>
    <t>单位：亿元</t>
  </si>
  <si>
    <t>限额</t>
  </si>
  <si>
    <t>余额</t>
  </si>
  <si>
    <t>汨罗市</t>
  </si>
  <si>
    <t>表二十六</t>
  </si>
  <si>
    <t>2022年汨罗市政府专项债务限额和余额情况表</t>
  </si>
  <si>
    <t>表二十七</t>
  </si>
  <si>
    <t>汨罗市地方债务情况汇总表</t>
  </si>
  <si>
    <t>2022年政府债务限额</t>
  </si>
  <si>
    <t>2022年政府债务余额</t>
  </si>
  <si>
    <t>2023年政府债务限额</t>
  </si>
  <si>
    <t>2023年政府债券还本付息预算额</t>
  </si>
  <si>
    <t>一般</t>
  </si>
  <si>
    <t>专项</t>
  </si>
  <si>
    <t>本金</t>
  </si>
  <si>
    <t>利息</t>
  </si>
  <si>
    <t>本息
合计</t>
  </si>
  <si>
    <t>注：根据新预算法、《国务院关于加强地方政府性债务管理的意见》（国发〔2014〕43号）有关规定，从2015年起，中央对地方政府债务实行限额管理，年度地方政府债务限额等于上年限额加上当年下达新增限额。地方政府在中央下达限额内提出本地区政府债务限额，报同级人大常委会批准，并在批准的限额内举借和偿还政府债务。余额为截止2020年初步审核数据，待财政厅核定。</t>
  </si>
  <si>
    <t>表二十八</t>
  </si>
  <si>
    <t>2023年汨罗市“三公”经费预算表</t>
  </si>
  <si>
    <t>因公出国（境）费用</t>
  </si>
  <si>
    <t>公务接待费</t>
  </si>
  <si>
    <t>公务用车购置及运行维护费</t>
  </si>
  <si>
    <t>小计</t>
  </si>
  <si>
    <t>公务用车运行维护费</t>
  </si>
  <si>
    <t>公务用车购置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</si>
</sst>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0.00_);[Red]\(0.00\)"/>
    <numFmt numFmtId="179" formatCode="_ * #,##0_ ;_ * \-#,##0_ ;_ * &quot;-&quot;??_ ;_ @_ "/>
    <numFmt numFmtId="180" formatCode="0_ "/>
    <numFmt numFmtId="181" formatCode="0;_"/>
    <numFmt numFmtId="182" formatCode="#,##0.00_ ;\-#,##0.00;;"/>
    <numFmt numFmtId="183" formatCode="0.0_);[Red]\(0.0\)"/>
    <numFmt numFmtId="184" formatCode="0_);[Red]\(0\)"/>
    <numFmt numFmtId="185" formatCode="#0.00"/>
    <numFmt numFmtId="186" formatCode="0.0_ "/>
  </numFmts>
  <fonts count="88">
    <font>
      <sz val="12"/>
      <name val="宋体"/>
      <charset val="134"/>
    </font>
    <font>
      <b/>
      <sz val="12"/>
      <name val="仿宋_GB2312"/>
      <charset val="134"/>
    </font>
    <font>
      <b/>
      <sz val="11"/>
      <name val="黑体"/>
      <charset val="134"/>
    </font>
    <font>
      <b/>
      <sz val="20"/>
      <name val="黑体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rgb="FF000000"/>
      <name val="黑体"/>
      <charset val="0"/>
    </font>
    <font>
      <sz val="11"/>
      <color indexed="8"/>
      <name val="Times New Roman"/>
      <charset val="0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3"/>
      <color indexed="8"/>
      <name val="宋体"/>
      <charset val="134"/>
    </font>
    <font>
      <sz val="13"/>
      <name val="宋体"/>
      <charset val="134"/>
    </font>
    <font>
      <sz val="10"/>
      <color indexed="8"/>
      <name val="Times New Roman"/>
      <charset val="0"/>
    </font>
    <font>
      <sz val="13"/>
      <color indexed="8"/>
      <name val="Times New Roman"/>
      <charset val="0"/>
    </font>
    <font>
      <sz val="13"/>
      <name val="Times New Roman"/>
      <charset val="0"/>
    </font>
    <font>
      <sz val="16"/>
      <name val="黑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9"/>
      <name val="宋体"/>
      <charset val="134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sz val="11"/>
      <name val="仿宋_GB2312"/>
      <charset val="134"/>
    </font>
    <font>
      <b/>
      <sz val="13"/>
      <color indexed="8"/>
      <name val="宋体"/>
      <charset val="134"/>
    </font>
    <font>
      <sz val="12"/>
      <name val="黑体"/>
      <charset val="134"/>
    </font>
    <font>
      <b/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1"/>
      <name val="方正书宋_GBK"/>
      <charset val="134"/>
    </font>
    <font>
      <sz val="11"/>
      <name val="宋体"/>
      <charset val="0"/>
    </font>
    <font>
      <sz val="11"/>
      <name val="Times New Roman"/>
      <charset val="0"/>
    </font>
    <font>
      <b/>
      <sz val="11"/>
      <name val="Times New Roman"/>
      <charset val="0"/>
    </font>
    <font>
      <sz val="20"/>
      <name val="黑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</font>
    <font>
      <sz val="11"/>
      <name val="黑体"/>
      <charset val="134"/>
    </font>
    <font>
      <sz val="11"/>
      <color rgb="FFFF0000"/>
      <name val="宋体"/>
      <charset val="134"/>
    </font>
    <font>
      <b/>
      <sz val="14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仿宋"/>
      <charset val="134"/>
    </font>
    <font>
      <b/>
      <sz val="24"/>
      <name val="宋体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Times New Roman"/>
      <charset val="134"/>
    </font>
    <font>
      <b/>
      <sz val="11"/>
      <name val="方正仿宋_GBK"/>
      <charset val="134"/>
    </font>
    <font>
      <sz val="9"/>
      <name val="Times New Roman"/>
      <charset val="0"/>
    </font>
    <font>
      <b/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/>
    <xf numFmtId="44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7" fillId="3" borderId="18" applyNumberFormat="0" applyFon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4" borderId="21" applyNumberFormat="0" applyAlignment="0" applyProtection="0">
      <alignment vertical="center"/>
    </xf>
    <xf numFmtId="0" fontId="73" fillId="5" borderId="22" applyNumberFormat="0" applyAlignment="0" applyProtection="0">
      <alignment vertical="center"/>
    </xf>
    <xf numFmtId="0" fontId="74" fillId="5" borderId="21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1" fillId="10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2" fillId="12" borderId="0" applyNumberFormat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6" borderId="0" applyNumberFormat="0" applyBorder="0" applyAlignment="0" applyProtection="0">
      <alignment vertical="center"/>
    </xf>
    <xf numFmtId="0" fontId="81" fillId="17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20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4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83" fillId="0" borderId="0"/>
    <xf numFmtId="9" fontId="0" fillId="0" borderId="0">
      <alignment vertical="center"/>
    </xf>
    <xf numFmtId="0" fontId="5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>
      <protection locked="0"/>
    </xf>
  </cellStyleXfs>
  <cellXfs count="293">
    <xf numFmtId="0" fontId="0" fillId="0" borderId="0" xfId="0" applyAlignment="1"/>
    <xf numFmtId="0" fontId="1" fillId="0" borderId="0" xfId="0" applyFont="1" applyAlignment="1"/>
    <xf numFmtId="176" fontId="0" fillId="0" borderId="0" xfId="0" applyNumberFormat="1" applyAlignment="1"/>
    <xf numFmtId="10" fontId="0" fillId="0" borderId="0" xfId="0" applyNumberFormat="1" applyAlignment="1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 wrapText="1" shrinkToFit="1"/>
    </xf>
    <xf numFmtId="10" fontId="1" fillId="0" borderId="0" xfId="0" applyNumberFormat="1" applyFont="1" applyAlignment="1"/>
    <xf numFmtId="176" fontId="5" fillId="0" borderId="3" xfId="0" applyNumberFormat="1" applyFont="1" applyBorder="1" applyAlignment="1">
      <alignment horizontal="center" vertical="center" wrapText="1" shrinkToFit="1"/>
    </xf>
    <xf numFmtId="177" fontId="6" fillId="0" borderId="2" xfId="0" applyNumberFormat="1" applyFon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77" fontId="6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8" fillId="0" borderId="0" xfId="0" applyFont="1"/>
    <xf numFmtId="178" fontId="19" fillId="0" borderId="2" xfId="0" applyNumberFormat="1" applyFont="1" applyFill="1" applyBorder="1" applyAlignment="1">
      <alignment horizontal="center" vertical="center" wrapText="1"/>
    </xf>
    <xf numFmtId="0" fontId="2" fillId="0" borderId="0" xfId="54" applyFont="1" applyFill="1" applyAlignment="1"/>
    <xf numFmtId="0" fontId="20" fillId="0" borderId="0" xfId="54" applyFont="1" applyFill="1" applyAlignment="1"/>
    <xf numFmtId="0" fontId="4" fillId="0" borderId="0" xfId="54" applyFont="1" applyFill="1" applyAlignment="1"/>
    <xf numFmtId="0" fontId="21" fillId="0" borderId="0" xfId="54" applyFont="1" applyFill="1" applyAlignment="1"/>
    <xf numFmtId="0" fontId="9" fillId="0" borderId="0" xfId="54" applyFont="1" applyFill="1" applyAlignment="1"/>
    <xf numFmtId="0" fontId="0" fillId="0" borderId="0" xfId="54" applyFill="1" applyAlignment="1"/>
    <xf numFmtId="0" fontId="0" fillId="0" borderId="0" xfId="54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54" applyFont="1" applyFill="1" applyAlignment="1">
      <alignment horizontal="center"/>
    </xf>
    <xf numFmtId="0" fontId="22" fillId="0" borderId="0" xfId="54" applyFont="1" applyFill="1" applyAlignment="1">
      <alignment horizontal="center"/>
    </xf>
    <xf numFmtId="0" fontId="22" fillId="0" borderId="0" xfId="54" applyFont="1" applyFill="1" applyAlignment="1"/>
    <xf numFmtId="0" fontId="2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54" applyFont="1" applyFill="1" applyAlignment="1">
      <alignment horizontal="right"/>
    </xf>
    <xf numFmtId="0" fontId="24" fillId="0" borderId="2" xfId="0" applyFont="1" applyFill="1" applyBorder="1" applyAlignment="1">
      <alignment horizontal="center" vertical="center"/>
    </xf>
    <xf numFmtId="0" fontId="0" fillId="0" borderId="2" xfId="54" applyFill="1" applyBorder="1" applyAlignment="1"/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9" fontId="21" fillId="0" borderId="2" xfId="1" applyNumberFormat="1" applyFont="1" applyFill="1" applyBorder="1" applyAlignment="1">
      <alignment vertical="center"/>
    </xf>
    <xf numFmtId="180" fontId="9" fillId="0" borderId="0" xfId="54" applyNumberFormat="1" applyFont="1" applyFill="1" applyAlignment="1"/>
    <xf numFmtId="181" fontId="0" fillId="0" borderId="2" xfId="0" applyNumberFormat="1" applyFill="1" applyBorder="1" applyAlignment="1">
      <alignment horizontal="center" vertical="center"/>
    </xf>
    <xf numFmtId="179" fontId="9" fillId="0" borderId="2" xfId="1" applyNumberFormat="1" applyFont="1" applyFill="1" applyBorder="1" applyAlignment="1">
      <alignment vertical="center"/>
    </xf>
    <xf numFmtId="182" fontId="25" fillId="0" borderId="2" xfId="0" applyNumberFormat="1" applyFont="1" applyFill="1" applyBorder="1" applyAlignment="1">
      <alignment horizontal="right" vertical="center"/>
    </xf>
    <xf numFmtId="0" fontId="26" fillId="0" borderId="2" xfId="51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 wrapText="1"/>
    </xf>
    <xf numFmtId="181" fontId="26" fillId="0" borderId="5" xfId="51" applyNumberFormat="1" applyFont="1" applyFill="1" applyBorder="1" applyAlignment="1">
      <alignment horizontal="center" vertical="center"/>
    </xf>
    <xf numFmtId="0" fontId="9" fillId="0" borderId="0" xfId="54" applyFont="1" applyFill="1" applyAlignment="1">
      <alignment horizontal="center"/>
    </xf>
    <xf numFmtId="0" fontId="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0" fillId="0" borderId="0" xfId="54" applyAlignment="1"/>
    <xf numFmtId="0" fontId="0" fillId="0" borderId="0" xfId="54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9" fillId="0" borderId="0" xfId="54" applyFont="1" applyAlignment="1"/>
    <xf numFmtId="0" fontId="9" fillId="0" borderId="0" xfId="54" applyFont="1" applyAlignment="1">
      <alignment horizontal="center"/>
    </xf>
    <xf numFmtId="0" fontId="23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9" xfId="0" applyFont="1" applyFill="1" applyBorder="1" applyAlignment="1">
      <alignment horizontal="right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3" fontId="9" fillId="0" borderId="0" xfId="6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3" fontId="9" fillId="0" borderId="2" xfId="60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right"/>
    </xf>
    <xf numFmtId="0" fontId="23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9" fillId="0" borderId="0" xfId="0" applyFont="1" applyAlignment="1">
      <alignment horizontal="right"/>
    </xf>
    <xf numFmtId="0" fontId="2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/>
    <xf numFmtId="0" fontId="9" fillId="0" borderId="0" xfId="0" applyFont="1" applyAlignment="1">
      <alignment wrapText="1"/>
    </xf>
    <xf numFmtId="0" fontId="9" fillId="0" borderId="0" xfId="0" applyFont="1" applyAlignment="1"/>
    <xf numFmtId="180" fontId="2" fillId="0" borderId="0" xfId="0" applyNumberFormat="1" applyFont="1" applyAlignment="1">
      <alignment vertical="center"/>
    </xf>
    <xf numFmtId="183" fontId="2" fillId="0" borderId="0" xfId="0" applyNumberFormat="1" applyFont="1" applyAlignment="1">
      <alignment horizontal="right" vertical="center"/>
    </xf>
    <xf numFmtId="180" fontId="22" fillId="0" borderId="0" xfId="0" applyNumberFormat="1" applyFont="1" applyAlignment="1">
      <alignment horizontal="center" vertical="center"/>
    </xf>
    <xf numFmtId="180" fontId="31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right" vertical="center"/>
    </xf>
    <xf numFmtId="49" fontId="32" fillId="0" borderId="2" xfId="61" applyNumberFormat="1" applyFont="1" applyFill="1" applyBorder="1" applyAlignment="1">
      <alignment horizontal="center" vertical="center"/>
      <protection locked="0"/>
    </xf>
    <xf numFmtId="49" fontId="33" fillId="0" borderId="2" xfId="61" applyNumberFormat="1" applyFont="1" applyFill="1" applyBorder="1" applyAlignment="1">
      <alignment horizontal="center" vertical="center"/>
      <protection locked="0"/>
    </xf>
    <xf numFmtId="49" fontId="34" fillId="0" borderId="2" xfId="61" applyNumberFormat="1" applyFont="1" applyFill="1" applyBorder="1" applyAlignment="1">
      <alignment horizontal="center" vertical="center"/>
      <protection locked="0"/>
    </xf>
    <xf numFmtId="49" fontId="35" fillId="0" borderId="2" xfId="61" applyNumberFormat="1" applyFont="1" applyFill="1" applyBorder="1" applyAlignment="1">
      <alignment horizontal="center" vertical="center"/>
      <protection locked="0"/>
    </xf>
    <xf numFmtId="49" fontId="9" fillId="0" borderId="2" xfId="61" applyNumberFormat="1" applyFont="1" applyFill="1" applyBorder="1" applyAlignment="1" applyProtection="1">
      <alignment horizontal="center" vertical="center"/>
      <protection locked="0"/>
    </xf>
    <xf numFmtId="49" fontId="34" fillId="0" borderId="2" xfId="6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3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vertical="center"/>
    </xf>
    <xf numFmtId="0" fontId="38" fillId="0" borderId="2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Fill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distributed" vertical="center"/>
    </xf>
    <xf numFmtId="0" fontId="21" fillId="0" borderId="2" xfId="0" applyFont="1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1" fontId="9" fillId="0" borderId="2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Alignment="1">
      <alignment vertical="center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wrapText="1"/>
    </xf>
    <xf numFmtId="0" fontId="38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8" fillId="0" borderId="0" xfId="0" applyFont="1" applyFill="1" applyAlignment="1">
      <alignment vertical="center" wrapText="1"/>
    </xf>
    <xf numFmtId="0" fontId="41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3" fontId="42" fillId="0" borderId="2" xfId="0" applyNumberFormat="1" applyFont="1" applyFill="1" applyBorder="1" applyAlignment="1">
      <alignment vertical="center"/>
    </xf>
    <xf numFmtId="178" fontId="29" fillId="0" borderId="0" xfId="0" applyNumberFormat="1" applyFont="1" applyFill="1" applyAlignment="1" applyProtection="1">
      <alignment horizontal="center" vertical="center" wrapText="1"/>
    </xf>
    <xf numFmtId="178" fontId="29" fillId="0" borderId="0" xfId="0" applyNumberFormat="1" applyFont="1" applyFill="1" applyBorder="1" applyAlignment="1" applyProtection="1">
      <alignment horizontal="center" vertical="center" wrapText="1"/>
    </xf>
    <xf numFmtId="184" fontId="23" fillId="0" borderId="0" xfId="0" applyNumberFormat="1" applyFont="1" applyFill="1" applyBorder="1" applyAlignment="1" applyProtection="1">
      <alignment horizontal="center" vertical="center" wrapText="1"/>
    </xf>
    <xf numFmtId="178" fontId="23" fillId="0" borderId="0" xfId="0" applyNumberFormat="1" applyFont="1" applyFill="1" applyBorder="1" applyAlignment="1" applyProtection="1">
      <alignment horizontal="center" vertical="center" wrapText="1"/>
    </xf>
    <xf numFmtId="180" fontId="2" fillId="0" borderId="0" xfId="0" applyNumberFormat="1" applyFont="1" applyFill="1" applyAlignment="1">
      <alignment vertical="center"/>
    </xf>
    <xf numFmtId="183" fontId="2" fillId="0" borderId="0" xfId="0" applyNumberFormat="1" applyFont="1" applyFill="1" applyAlignment="1">
      <alignment horizontal="center" vertical="center"/>
    </xf>
    <xf numFmtId="180" fontId="43" fillId="0" borderId="0" xfId="0" applyNumberFormat="1" applyFont="1" applyFill="1" applyAlignment="1">
      <alignment horizontal="center" vertical="center"/>
    </xf>
    <xf numFmtId="184" fontId="44" fillId="0" borderId="0" xfId="56" applyNumberFormat="1" applyFont="1" applyFill="1" applyAlignment="1">
      <alignment horizontal="center" vertical="center" wrapText="1"/>
    </xf>
    <xf numFmtId="184" fontId="45" fillId="0" borderId="0" xfId="56" applyNumberFormat="1" applyFont="1" applyFill="1" applyAlignment="1">
      <alignment horizontal="center" vertical="center" wrapText="1"/>
    </xf>
    <xf numFmtId="184" fontId="44" fillId="0" borderId="2" xfId="56" applyNumberFormat="1" applyFont="1" applyFill="1" applyBorder="1" applyAlignment="1">
      <alignment horizontal="center" vertical="center" wrapText="1"/>
    </xf>
    <xf numFmtId="184" fontId="45" fillId="0" borderId="2" xfId="56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46" fillId="0" borderId="0" xfId="0" applyFont="1" applyFill="1" applyBorder="1" applyAlignment="1">
      <alignment vertical="center"/>
    </xf>
    <xf numFmtId="0" fontId="29" fillId="0" borderId="0" xfId="56" applyFont="1" applyFill="1" applyBorder="1" applyAlignment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right" vertical="center"/>
    </xf>
    <xf numFmtId="0" fontId="21" fillId="0" borderId="12" xfId="56" applyFont="1" applyFill="1" applyBorder="1" applyAlignment="1">
      <alignment horizontal="center" vertical="center"/>
    </xf>
    <xf numFmtId="0" fontId="21" fillId="0" borderId="12" xfId="56" applyFont="1" applyFill="1" applyBorder="1" applyAlignment="1">
      <alignment horizontal="center" vertical="center" wrapText="1"/>
    </xf>
    <xf numFmtId="0" fontId="21" fillId="0" borderId="10" xfId="56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vertical="center"/>
    </xf>
    <xf numFmtId="185" fontId="49" fillId="0" borderId="13" xfId="0" applyNumberFormat="1" applyFont="1" applyFill="1" applyBorder="1" applyAlignment="1">
      <alignment horizontal="right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left" vertical="center" wrapText="1"/>
    </xf>
    <xf numFmtId="185" fontId="51" fillId="0" borderId="13" xfId="0" applyNumberFormat="1" applyFont="1" applyFill="1" applyBorder="1" applyAlignment="1">
      <alignment horizontal="right" vertical="center" wrapText="1"/>
    </xf>
    <xf numFmtId="0" fontId="22" fillId="0" borderId="0" xfId="0" applyFont="1" applyFill="1" applyAlignment="1" applyProtection="1">
      <alignment vertical="center"/>
      <protection locked="0"/>
    </xf>
    <xf numFmtId="0" fontId="47" fillId="0" borderId="0" xfId="0" applyFont="1" applyFill="1" applyAlignment="1" applyProtection="1">
      <alignment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/>
    <xf numFmtId="0" fontId="31" fillId="0" borderId="0" xfId="0" applyFont="1" applyFill="1" applyAlignment="1">
      <alignment horizontal="right"/>
    </xf>
    <xf numFmtId="0" fontId="39" fillId="0" borderId="4" xfId="0" applyFont="1" applyFill="1" applyBorder="1" applyAlignment="1" applyProtection="1">
      <alignment horizontal="center" vertical="center"/>
      <protection locked="0"/>
    </xf>
    <xf numFmtId="0" fontId="39" fillId="0" borderId="7" xfId="0" applyFont="1" applyFill="1" applyBorder="1" applyAlignment="1" applyProtection="1">
      <alignment horizontal="center" vertical="center"/>
      <protection locked="0"/>
    </xf>
    <xf numFmtId="0" fontId="39" fillId="0" borderId="2" xfId="0" applyFont="1" applyFill="1" applyBorder="1" applyAlignment="1" applyProtection="1">
      <alignment horizontal="center" vertical="center"/>
      <protection locked="0"/>
    </xf>
    <xf numFmtId="1" fontId="39" fillId="0" borderId="2" xfId="0" applyNumberFormat="1" applyFont="1" applyFill="1" applyBorder="1" applyAlignment="1" applyProtection="1">
      <alignment vertical="center"/>
      <protection locked="0"/>
    </xf>
    <xf numFmtId="184" fontId="52" fillId="0" borderId="2" xfId="0" applyNumberFormat="1" applyFont="1" applyFill="1" applyBorder="1" applyAlignment="1" applyProtection="1">
      <alignment horizontal="center" vertical="center"/>
      <protection locked="0"/>
    </xf>
    <xf numFmtId="1" fontId="37" fillId="0" borderId="2" xfId="0" applyNumberFormat="1" applyFont="1" applyFill="1" applyBorder="1" applyAlignment="1" applyProtection="1">
      <alignment horizontal="left" vertical="center"/>
      <protection locked="0"/>
    </xf>
    <xf numFmtId="184" fontId="53" fillId="0" borderId="2" xfId="0" applyNumberFormat="1" applyFont="1" applyFill="1" applyBorder="1" applyAlignment="1" applyProtection="1">
      <alignment horizontal="center" vertical="center"/>
      <protection locked="0"/>
    </xf>
    <xf numFmtId="1" fontId="37" fillId="0" borderId="2" xfId="0" applyNumberFormat="1" applyFont="1" applyFill="1" applyBorder="1" applyAlignment="1" applyProtection="1">
      <alignment vertical="center"/>
      <protection locked="0"/>
    </xf>
    <xf numFmtId="0" fontId="31" fillId="0" borderId="2" xfId="0" applyFont="1" applyFill="1" applyBorder="1" applyAlignment="1">
      <alignment horizontal="right"/>
    </xf>
    <xf numFmtId="0" fontId="37" fillId="0" borderId="2" xfId="0" applyFont="1" applyFill="1" applyBorder="1" applyAlignment="1" applyProtection="1">
      <alignment horizontal="center" vertical="center"/>
      <protection locked="0"/>
    </xf>
    <xf numFmtId="0" fontId="37" fillId="0" borderId="2" xfId="0" applyNumberFormat="1" applyFont="1" applyFill="1" applyBorder="1" applyAlignment="1" applyProtection="1">
      <alignment vertical="center"/>
      <protection locked="0"/>
    </xf>
    <xf numFmtId="0" fontId="31" fillId="2" borderId="2" xfId="0" applyFont="1" applyFill="1" applyBorder="1" applyAlignment="1">
      <alignment horizontal="right"/>
    </xf>
    <xf numFmtId="3" fontId="37" fillId="0" borderId="2" xfId="0" applyNumberFormat="1" applyFont="1" applyFill="1" applyBorder="1" applyAlignment="1" applyProtection="1">
      <alignment vertical="center"/>
      <protection locked="0"/>
    </xf>
    <xf numFmtId="0" fontId="37" fillId="0" borderId="2" xfId="0" applyFont="1" applyFill="1" applyBorder="1" applyAlignment="1" applyProtection="1">
      <alignment vertical="center" wrapText="1"/>
      <protection locked="0"/>
    </xf>
    <xf numFmtId="0" fontId="37" fillId="0" borderId="2" xfId="0" applyFont="1" applyFill="1" applyBorder="1" applyAlignment="1" applyProtection="1">
      <alignment vertical="center"/>
      <protection locked="0"/>
    </xf>
    <xf numFmtId="0" fontId="54" fillId="0" borderId="0" xfId="53" applyFont="1" applyAlignment="1">
      <alignment vertical="center"/>
    </xf>
    <xf numFmtId="0" fontId="55" fillId="0" borderId="0" xfId="53" applyFont="1" applyAlignment="1">
      <alignment vertical="center"/>
    </xf>
    <xf numFmtId="177" fontId="55" fillId="0" borderId="0" xfId="53" applyNumberFormat="1" applyFont="1" applyAlignment="1">
      <alignment horizontal="right" vertical="center"/>
    </xf>
    <xf numFmtId="0" fontId="22" fillId="0" borderId="0" xfId="52" applyNumberFormat="1" applyFont="1" applyAlignment="1">
      <alignment horizontal="center" vertical="center"/>
    </xf>
    <xf numFmtId="177" fontId="22" fillId="0" borderId="0" xfId="52" applyNumberFormat="1" applyFont="1" applyAlignment="1">
      <alignment horizontal="center" vertical="center"/>
    </xf>
    <xf numFmtId="0" fontId="56" fillId="0" borderId="0" xfId="53" applyFont="1" applyAlignment="1">
      <alignment horizontal="center" vertical="center"/>
    </xf>
    <xf numFmtId="177" fontId="54" fillId="0" borderId="0" xfId="53" applyNumberFormat="1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55" fillId="0" borderId="2" xfId="53" applyFont="1" applyBorder="1" applyAlignment="1">
      <alignment vertical="center"/>
    </xf>
    <xf numFmtId="49" fontId="6" fillId="0" borderId="13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0" fontId="54" fillId="0" borderId="2" xfId="53" applyFon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  <xf numFmtId="177" fontId="0" fillId="0" borderId="17" xfId="0" applyNumberFormat="1" applyBorder="1" applyAlignment="1">
      <alignment vertical="center" wrapText="1"/>
    </xf>
    <xf numFmtId="177" fontId="0" fillId="0" borderId="13" xfId="0" applyNumberFormat="1" applyBorder="1" applyAlignment="1">
      <alignment vertical="center" wrapText="1"/>
    </xf>
    <xf numFmtId="177" fontId="6" fillId="0" borderId="13" xfId="0" applyNumberFormat="1" applyFont="1" applyBorder="1" applyAlignment="1">
      <alignment vertical="center" wrapText="1"/>
    </xf>
    <xf numFmtId="0" fontId="57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37" fillId="0" borderId="2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/>
    </xf>
    <xf numFmtId="180" fontId="37" fillId="0" borderId="2" xfId="0" applyNumberFormat="1" applyFont="1" applyFill="1" applyBorder="1" applyAlignment="1" applyProtection="1">
      <alignment horizontal="left" vertical="center"/>
      <protection locked="0"/>
    </xf>
    <xf numFmtId="0" fontId="59" fillId="0" borderId="2" xfId="0" applyFont="1" applyFill="1" applyBorder="1" applyAlignment="1">
      <alignment horizontal="center" vertical="center"/>
    </xf>
    <xf numFmtId="184" fontId="9" fillId="0" borderId="2" xfId="0" applyNumberFormat="1" applyFont="1" applyFill="1" applyBorder="1" applyAlignment="1">
      <alignment horizontal="right" vertical="center"/>
    </xf>
    <xf numFmtId="180" fontId="37" fillId="0" borderId="0" xfId="0" applyNumberFormat="1" applyFont="1" applyFill="1" applyAlignment="1">
      <alignment vertical="center"/>
    </xf>
    <xf numFmtId="186" fontId="37" fillId="0" borderId="2" xfId="0" applyNumberFormat="1" applyFont="1" applyFill="1" applyBorder="1" applyAlignment="1" applyProtection="1">
      <alignment horizontal="left" vertical="center"/>
      <protection locked="0"/>
    </xf>
    <xf numFmtId="180" fontId="59" fillId="0" borderId="2" xfId="0" applyNumberFormat="1" applyFont="1" applyFill="1" applyBorder="1" applyAlignment="1">
      <alignment horizontal="right" vertical="center"/>
    </xf>
    <xf numFmtId="0" fontId="59" fillId="0" borderId="2" xfId="0" applyFont="1" applyFill="1" applyBorder="1" applyAlignment="1">
      <alignment horizontal="right" vertical="center"/>
    </xf>
    <xf numFmtId="184" fontId="9" fillId="0" borderId="2" xfId="0" applyNumberFormat="1" applyFont="1" applyFill="1" applyBorder="1" applyAlignment="1">
      <alignment horizontal="center" vertical="center"/>
    </xf>
    <xf numFmtId="184" fontId="21" fillId="0" borderId="2" xfId="0" applyNumberFormat="1" applyFont="1" applyFill="1" applyBorder="1" applyAlignment="1">
      <alignment horizontal="right" vertical="center"/>
    </xf>
    <xf numFmtId="1" fontId="59" fillId="0" borderId="2" xfId="0" applyNumberFormat="1" applyFont="1" applyFill="1" applyBorder="1" applyAlignment="1" applyProtection="1">
      <alignment horizontal="center" vertical="center"/>
      <protection locked="0"/>
    </xf>
    <xf numFmtId="184" fontId="9" fillId="0" borderId="2" xfId="0" applyNumberFormat="1" applyFont="1" applyFill="1" applyBorder="1" applyAlignment="1" applyProtection="1">
      <alignment horizontal="right" vertical="center"/>
      <protection locked="0"/>
    </xf>
    <xf numFmtId="0" fontId="59" fillId="0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Alignment="1">
      <alignment horizontal="left" vertical="center"/>
    </xf>
    <xf numFmtId="180" fontId="59" fillId="0" borderId="2" xfId="0" applyNumberFormat="1" applyFont="1" applyFill="1" applyBorder="1" applyAlignment="1">
      <alignment horizontal="center" vertical="center"/>
    </xf>
    <xf numFmtId="184" fontId="9" fillId="0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2" xfId="0" applyFont="1" applyFill="1" applyBorder="1" applyAlignment="1">
      <alignment horizontal="right" vertical="center"/>
    </xf>
    <xf numFmtId="184" fontId="60" fillId="0" borderId="2" xfId="0" applyNumberFormat="1" applyFont="1" applyFill="1" applyBorder="1" applyAlignment="1">
      <alignment horizontal="right" vertical="center"/>
    </xf>
    <xf numFmtId="0" fontId="37" fillId="0" borderId="6" xfId="0" applyFont="1" applyFill="1" applyBorder="1" applyAlignment="1">
      <alignment vertical="center"/>
    </xf>
    <xf numFmtId="180" fontId="9" fillId="0" borderId="2" xfId="0" applyNumberFormat="1" applyFont="1" applyFill="1" applyBorder="1" applyAlignment="1">
      <alignment horizontal="right" vertical="center"/>
    </xf>
    <xf numFmtId="180" fontId="39" fillId="0" borderId="2" xfId="0" applyNumberFormat="1" applyFont="1" applyFill="1" applyBorder="1" applyAlignment="1">
      <alignment horizontal="center" vertical="center"/>
    </xf>
    <xf numFmtId="180" fontId="37" fillId="0" borderId="2" xfId="0" applyNumberFormat="1" applyFont="1" applyFill="1" applyBorder="1" applyAlignment="1">
      <alignment horizontal="center" vertical="center"/>
    </xf>
    <xf numFmtId="180" fontId="37" fillId="0" borderId="2" xfId="0" applyNumberFormat="1" applyFont="1" applyFill="1" applyBorder="1" applyAlignment="1">
      <alignment horizontal="right" vertical="center"/>
    </xf>
    <xf numFmtId="0" fontId="39" fillId="0" borderId="2" xfId="0" applyFont="1" applyFill="1" applyBorder="1" applyAlignment="1">
      <alignment horizontal="distributed" vertical="center"/>
    </xf>
    <xf numFmtId="0" fontId="39" fillId="0" borderId="0" xfId="0" applyFont="1" applyFill="1" applyAlignment="1">
      <alignment vertical="center"/>
    </xf>
    <xf numFmtId="0" fontId="38" fillId="0" borderId="0" xfId="58" applyFont="1" applyFill="1" applyAlignment="1">
      <alignment horizontal="left" vertical="center"/>
    </xf>
    <xf numFmtId="0" fontId="61" fillId="0" borderId="0" xfId="58" applyFont="1" applyFill="1" applyAlignment="1">
      <alignment horizontal="center" vertical="center"/>
    </xf>
    <xf numFmtId="0" fontId="37" fillId="0" borderId="0" xfId="0" applyFont="1" applyFill="1" applyAlignment="1">
      <alignment horizontal="right" vertical="center"/>
    </xf>
    <xf numFmtId="180" fontId="52" fillId="0" borderId="2" xfId="0" applyNumberFormat="1" applyFont="1" applyFill="1" applyBorder="1" applyAlignment="1">
      <alignment horizontal="center" vertical="center"/>
    </xf>
    <xf numFmtId="180" fontId="37" fillId="0" borderId="2" xfId="0" applyNumberFormat="1" applyFont="1" applyFill="1" applyBorder="1" applyAlignment="1">
      <alignment vertical="center"/>
    </xf>
    <xf numFmtId="180" fontId="37" fillId="0" borderId="5" xfId="0" applyNumberFormat="1" applyFont="1" applyFill="1" applyBorder="1" applyAlignment="1" applyProtection="1">
      <alignment horizontal="left" vertical="center"/>
      <protection locked="0"/>
    </xf>
    <xf numFmtId="0" fontId="37" fillId="0" borderId="5" xfId="0" applyFont="1" applyFill="1" applyBorder="1" applyAlignment="1">
      <alignment vertical="center"/>
    </xf>
    <xf numFmtId="0" fontId="37" fillId="0" borderId="4" xfId="0" applyFont="1" applyFill="1" applyBorder="1" applyAlignment="1">
      <alignment vertical="center"/>
    </xf>
    <xf numFmtId="0" fontId="47" fillId="0" borderId="4" xfId="0" applyFont="1" applyFill="1" applyBorder="1" applyAlignment="1">
      <alignment vertical="center"/>
    </xf>
    <xf numFmtId="0" fontId="62" fillId="0" borderId="0" xfId="0" applyFont="1" applyFill="1" applyAlignment="1">
      <alignment vertical="center"/>
    </xf>
    <xf numFmtId="0" fontId="62" fillId="0" borderId="2" xfId="0" applyFont="1" applyFill="1" applyBorder="1" applyAlignment="1">
      <alignment vertical="center"/>
    </xf>
    <xf numFmtId="0" fontId="37" fillId="0" borderId="8" xfId="0" applyFont="1" applyFill="1" applyBorder="1" applyAlignment="1">
      <alignment horizontal="left" vertical="center" wrapText="1"/>
    </xf>
    <xf numFmtId="180" fontId="38" fillId="0" borderId="0" xfId="58" applyNumberFormat="1" applyFont="1" applyFill="1" applyAlignment="1">
      <alignment horizontal="left" vertical="center"/>
    </xf>
    <xf numFmtId="180" fontId="61" fillId="0" borderId="0" xfId="58" applyNumberFormat="1" applyFont="1" applyFill="1" applyAlignment="1">
      <alignment horizontal="center" vertical="center"/>
    </xf>
    <xf numFmtId="180" fontId="37" fillId="0" borderId="0" xfId="0" applyNumberFormat="1" applyFont="1" applyFill="1" applyAlignment="1">
      <alignment horizontal="right" vertical="center"/>
    </xf>
    <xf numFmtId="180" fontId="39" fillId="0" borderId="0" xfId="0" applyNumberFormat="1" applyFont="1" applyFill="1" applyAlignment="1">
      <alignment vertical="center"/>
    </xf>
    <xf numFmtId="0" fontId="4" fillId="0" borderId="0" xfId="50" applyFont="1" applyAlignment="1"/>
    <xf numFmtId="0" fontId="0" fillId="0" borderId="0" xfId="50" applyAlignment="1"/>
    <xf numFmtId="0" fontId="0" fillId="0" borderId="0" xfId="50" applyAlignment="1">
      <alignment horizontal="center" vertical="center"/>
    </xf>
    <xf numFmtId="49" fontId="0" fillId="0" borderId="0" xfId="50" applyNumberFormat="1" applyAlignment="1"/>
    <xf numFmtId="0" fontId="63" fillId="0" borderId="0" xfId="50" applyFont="1" applyAlignment="1">
      <alignment horizontal="center"/>
    </xf>
    <xf numFmtId="0" fontId="63" fillId="0" borderId="0" xfId="50" applyFont="1" applyAlignment="1"/>
    <xf numFmtId="0" fontId="0" fillId="0" borderId="0" xfId="50" applyFill="1" applyAlignment="1"/>
    <xf numFmtId="0" fontId="4" fillId="0" borderId="2" xfId="50" applyFont="1" applyFill="1" applyBorder="1" applyAlignment="1">
      <alignment horizontal="right"/>
    </xf>
    <xf numFmtId="0" fontId="4" fillId="0" borderId="2" xfId="50" applyFont="1" applyFill="1" applyBorder="1" applyAlignment="1"/>
    <xf numFmtId="49" fontId="4" fillId="0" borderId="0" xfId="50" applyNumberFormat="1" applyFont="1" applyAlignment="1">
      <alignment horizontal="center" vertical="center"/>
    </xf>
    <xf numFmtId="49" fontId="4" fillId="0" borderId="0" xfId="50" applyNumberFormat="1" applyFont="1" applyAlignment="1">
      <alignment horizontal="center"/>
    </xf>
    <xf numFmtId="0" fontId="4" fillId="0" borderId="2" xfId="50" applyFont="1" applyBorder="1" applyAlignment="1">
      <alignment horizontal="right"/>
    </xf>
    <xf numFmtId="0" fontId="4" fillId="0" borderId="2" xfId="50" applyFont="1" applyBorder="1" applyAlignment="1"/>
    <xf numFmtId="0" fontId="0" fillId="0" borderId="2" xfId="50" applyBorder="1" applyAlignment="1"/>
    <xf numFmtId="0" fontId="4" fillId="0" borderId="0" xfId="50" applyFont="1" applyAlignment="1">
      <alignment horizontal="center" vertical="center"/>
    </xf>
    <xf numFmtId="49" fontId="4" fillId="0" borderId="0" xfId="50" applyNumberFormat="1" applyFont="1" applyAlignment="1"/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(定)打印版(20140430)2014年综合预算汇总(0507最终定稿)5.11改非义教" xfId="49"/>
    <cellStyle name="常规_2017年预算（参阅资料）12.12修改(3)" xfId="50"/>
    <cellStyle name="常规_2008年专项预算" xfId="51"/>
    <cellStyle name="百分比 2" xfId="52"/>
    <cellStyle name="常规_管委会2016年部门预算公开" xfId="53"/>
    <cellStyle name="常规_(市本级）2014资本经营预算表" xfId="54"/>
    <cellStyle name="常规_Sheet2" xfId="55"/>
    <cellStyle name="常规 2 2" xfId="56"/>
    <cellStyle name="常规 2" xfId="57"/>
    <cellStyle name="常规 3" xfId="58"/>
    <cellStyle name="常规_(1)2004年财政收支计划表" xfId="59"/>
    <cellStyle name="常规_【市本级】" xfId="60"/>
    <cellStyle name="常规_功能分类1212zhangl" xfId="6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2.xml"/><Relationship Id="rId30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ocuments\WeChat%20Files\a258113664\FileStorage\File\2022-09\2.2021&#24180;&#22320;&#26041;&#36130;&#25919;&#39044;&#31639;&#34920;&#65288;&#24102;&#20844;&#24335;&#65292;&#20197;&#27492;&#20026;&#20934;&#65289;(&#26032;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0869;&#32593;\F&#65306;\2024&#24180;\4&#12289;&#30465;&#21381;&#20219;&#21153;\&#12304;3.20&#12305;&#27719;&#24635;&#25919;&#24220;&#39044;&#31639;\&#65288;&#27492;&#20221;&#20026;&#20934;&#65289;4306_&#23731;&#38451;&#24066;_&#27719;&#24635;_&#20154;&#22823;&#25209;&#22797;&#39044;&#31639;&#25253;&#34920;_20240320+14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内置数据"/>
      <sheetName val="目录"/>
      <sheetName val="表一"/>
      <sheetName val="表二"/>
      <sheetName val="表三"/>
      <sheetName val="表四"/>
      <sheetName val="表五"/>
      <sheetName val="表六 (1)"/>
      <sheetName val="表六 (2)"/>
      <sheetName val="表七 (1)"/>
      <sheetName val="表七 (2)"/>
      <sheetName val="表八"/>
      <sheetName val="表九"/>
      <sheetName val="表十"/>
      <sheetName val="表十一"/>
      <sheetName val="表十二"/>
      <sheetName val="表十三"/>
      <sheetName val="表十四"/>
      <sheetName val="表三（汇总使用）"/>
      <sheetName val="表九（汇总使用）"/>
      <sheetName val="表十一（汇总使用）"/>
      <sheetName val="数据汇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A3" sqref="A3:D30"/>
    </sheetView>
  </sheetViews>
  <sheetFormatPr defaultColWidth="9" defaultRowHeight="14.25" outlineLevelCol="6"/>
  <cols>
    <col min="1" max="1" width="12.5" style="278" customWidth="1"/>
    <col min="2" max="3" width="9" style="278"/>
    <col min="4" max="4" width="38.125" style="278" customWidth="1"/>
    <col min="5" max="5" width="34" style="278" customWidth="1"/>
    <col min="6" max="6" width="13.25" style="279" customWidth="1"/>
    <col min="7" max="7" width="8.375" style="280" customWidth="1"/>
    <col min="8" max="16384" width="9" style="278"/>
  </cols>
  <sheetData>
    <row r="1" ht="22.5" customHeight="1" spans="1:7">
      <c r="A1" s="281" t="s">
        <v>0</v>
      </c>
      <c r="B1" s="281"/>
      <c r="C1" s="281"/>
      <c r="D1" s="281"/>
      <c r="E1" s="282"/>
      <c r="F1" s="282"/>
      <c r="G1" s="281"/>
    </row>
    <row r="2" spans="1:4">
      <c r="A2" s="283"/>
      <c r="B2" s="283"/>
      <c r="C2" s="283"/>
      <c r="D2" s="283"/>
    </row>
    <row r="3" s="277" customFormat="1" ht="35" customHeight="1" spans="1:7">
      <c r="A3" s="284" t="s">
        <v>1</v>
      </c>
      <c r="B3" s="285" t="str">
        <f>表一2023年汨罗市一般公共预算收入表!A2</f>
        <v>2023年汨罗市一般公共预算收入表</v>
      </c>
      <c r="C3" s="285"/>
      <c r="D3" s="285"/>
      <c r="F3" s="286"/>
      <c r="G3" s="287"/>
    </row>
    <row r="4" s="277" customFormat="1" ht="35" customHeight="1" spans="1:7">
      <c r="A4" s="284" t="s">
        <v>2</v>
      </c>
      <c r="B4" s="285" t="str">
        <f>表二2023年汨罗市一般公共预算支出表!A2</f>
        <v>2023年汨罗市一般公共预算支出表</v>
      </c>
      <c r="C4" s="285"/>
      <c r="D4" s="285"/>
      <c r="F4" s="286"/>
      <c r="G4" s="287"/>
    </row>
    <row r="5" s="277" customFormat="1" ht="35" customHeight="1" spans="1:7">
      <c r="A5" s="284" t="s">
        <v>3</v>
      </c>
      <c r="B5" s="285" t="str">
        <f>表三2023年汨罗市一般公共预算本级收入表!A2</f>
        <v>2023年汨罗市一般公共预算本级收入表</v>
      </c>
      <c r="C5" s="285"/>
      <c r="D5" s="285"/>
      <c r="F5" s="286"/>
      <c r="G5" s="287"/>
    </row>
    <row r="6" s="277" customFormat="1" ht="35" customHeight="1" spans="1:7">
      <c r="A6" s="284" t="s">
        <v>4</v>
      </c>
      <c r="B6" s="285" t="str">
        <f>'表四2023年汨罗市一般公共预算本级支出表 '!A2</f>
        <v>2023年汨罗市一般公共预算本级支出表</v>
      </c>
      <c r="C6" s="285"/>
      <c r="D6" s="285"/>
      <c r="F6" s="286"/>
      <c r="G6" s="287"/>
    </row>
    <row r="7" s="277" customFormat="1" ht="35" customHeight="1" spans="1:7">
      <c r="A7" s="284" t="s">
        <v>5</v>
      </c>
      <c r="B7" s="285" t="str">
        <f>'表五2023年汨罗市一般公共预算本级支出表（功能分类）'!A2</f>
        <v>2023年汨罗市一般公共预算本级支出表（功能分类）</v>
      </c>
      <c r="C7" s="285"/>
      <c r="D7" s="285"/>
      <c r="F7" s="286"/>
      <c r="G7" s="287"/>
    </row>
    <row r="8" s="277" customFormat="1" ht="35" customHeight="1" spans="1:7">
      <c r="A8" s="284" t="s">
        <v>6</v>
      </c>
      <c r="B8" s="285" t="str">
        <f>'表六2023年汨罗市一般公共预算基本支出预算表（经济分类）'!A2</f>
        <v>2023年汨罗市一般公共预算基本支出表（经济分类）</v>
      </c>
      <c r="C8" s="285"/>
      <c r="D8" s="285"/>
      <c r="F8" s="286"/>
      <c r="G8" s="287"/>
    </row>
    <row r="9" s="277" customFormat="1" ht="35" customHeight="1" spans="1:7">
      <c r="A9" s="284" t="s">
        <v>7</v>
      </c>
      <c r="B9" s="285" t="str">
        <f>表七2023年汨罗市一般公共预算本级基本支出表!A2</f>
        <v>2023年汨罗市一般公共预算本级基本支出表</v>
      </c>
      <c r="C9" s="285"/>
      <c r="D9" s="285"/>
      <c r="F9" s="286"/>
      <c r="G9" s="287"/>
    </row>
    <row r="10" s="277" customFormat="1" ht="35" customHeight="1" spans="1:7">
      <c r="A10" s="288" t="s">
        <v>8</v>
      </c>
      <c r="B10" s="289" t="str">
        <f>表八2023年汨罗市一般公共预算税收返还和转移支付表!A2</f>
        <v>2023年汨罗市一般公共预算税收返还和转移支付表</v>
      </c>
      <c r="C10" s="289"/>
      <c r="D10" s="289"/>
      <c r="F10" s="286"/>
      <c r="G10" s="287"/>
    </row>
    <row r="11" s="277" customFormat="1" ht="35" customHeight="1" spans="1:7">
      <c r="A11" s="288" t="s">
        <v>9</v>
      </c>
      <c r="B11" s="289" t="str">
        <f>'表九2023年汨罗市一般公共预算专项转移支付表（分项目）'!A2</f>
        <v>2023年汨罗市一般公共预算专项转移支付表（分项目）</v>
      </c>
      <c r="C11" s="289"/>
      <c r="D11" s="289"/>
      <c r="F11" s="286"/>
      <c r="G11" s="287"/>
    </row>
    <row r="12" s="277" customFormat="1" ht="35" customHeight="1" spans="1:7">
      <c r="A12" s="288" t="s">
        <v>10</v>
      </c>
      <c r="B12" s="289" t="str">
        <f>'表十2023年汨罗市一般公共预算专项转移支付表(分地区)'!A2</f>
        <v>2023年汨罗市一般公共预算专项转移支付表（分地区）</v>
      </c>
      <c r="C12" s="289"/>
      <c r="D12" s="289"/>
      <c r="F12" s="286"/>
      <c r="G12" s="287"/>
    </row>
    <row r="13" s="277" customFormat="1" ht="35" customHeight="1" spans="1:7">
      <c r="A13" s="288" t="s">
        <v>11</v>
      </c>
      <c r="B13" s="289" t="str">
        <f>表十一2023年汨罗市政府性基金预算收入表!A2</f>
        <v>2023年汨罗市政府性基金预算收入表</v>
      </c>
      <c r="C13" s="289"/>
      <c r="D13" s="289"/>
      <c r="F13" s="286"/>
      <c r="G13" s="287"/>
    </row>
    <row r="14" s="277" customFormat="1" ht="35" customHeight="1" spans="1:7">
      <c r="A14" s="288" t="s">
        <v>12</v>
      </c>
      <c r="B14" s="289" t="e">
        <f>#REF!</f>
        <v>#REF!</v>
      </c>
      <c r="C14" s="289"/>
      <c r="D14" s="289"/>
      <c r="F14" s="286"/>
      <c r="G14" s="287"/>
    </row>
    <row r="15" s="277" customFormat="1" ht="35" customHeight="1" spans="1:7">
      <c r="A15" s="288" t="s">
        <v>13</v>
      </c>
      <c r="B15" s="289" t="str">
        <f>表十三2023年汨罗市本级政府性基金预算收入表!A2</f>
        <v>2023年汨罗市本级政府性基金预算收入表</v>
      </c>
      <c r="C15" s="289"/>
      <c r="D15" s="289"/>
      <c r="F15" s="286"/>
      <c r="G15" s="287"/>
    </row>
    <row r="16" s="277" customFormat="1" ht="35" customHeight="1" spans="1:7">
      <c r="A16" s="288" t="s">
        <v>14</v>
      </c>
      <c r="B16" s="289" t="str">
        <f>表十四2023年汨罗市本级政府性基金预算支出表!A2</f>
        <v>2023年汨罗市本级政府性基金预算支出表</v>
      </c>
      <c r="C16" s="289"/>
      <c r="D16" s="289"/>
      <c r="F16" s="286"/>
      <c r="G16" s="287"/>
    </row>
    <row r="17" s="277" customFormat="1" ht="35" customHeight="1" spans="1:7">
      <c r="A17" s="288" t="s">
        <v>15</v>
      </c>
      <c r="B17" s="289" t="str">
        <f>'表十五2023年汨罗市政府性基金转移支付预算情况表 (分项目)'!A2</f>
        <v>2023年汨罗市政府性基金转移支付预算情况表（分项目）</v>
      </c>
      <c r="C17" s="289"/>
      <c r="D17" s="289"/>
      <c r="F17" s="286"/>
      <c r="G17" s="287"/>
    </row>
    <row r="18" s="277" customFormat="1" ht="35" customHeight="1" spans="1:7">
      <c r="A18" s="288" t="s">
        <v>16</v>
      </c>
      <c r="B18" s="289" t="str">
        <f>'表十六2023年汨罗市政府性基金转移支付预算情况表 (分地区)'!A2</f>
        <v>2023年汨罗市政府性基金转移支付预算情况表（分地区）</v>
      </c>
      <c r="C18" s="289"/>
      <c r="D18" s="289"/>
      <c r="F18" s="286"/>
      <c r="G18" s="287"/>
    </row>
    <row r="19" s="277" customFormat="1" ht="35" customHeight="1" spans="1:7">
      <c r="A19" s="288" t="s">
        <v>17</v>
      </c>
      <c r="B19" s="289" t="str">
        <f>表十七2023年汨罗市国有资本经营预算收入表!A2</f>
        <v>2023年汨罗市国有资本预算收入预算表</v>
      </c>
      <c r="C19" s="289"/>
      <c r="D19" s="289"/>
      <c r="F19" s="286"/>
      <c r="G19" s="287"/>
    </row>
    <row r="20" s="277" customFormat="1" ht="35" customHeight="1" spans="1:7">
      <c r="A20" s="288" t="s">
        <v>18</v>
      </c>
      <c r="B20" s="289" t="str">
        <f>表十八2023年汨罗市国有资本经营预算支出表!A2</f>
        <v>2023年汨罗市国有资本经营预算支出表</v>
      </c>
      <c r="C20" s="290"/>
      <c r="D20" s="290"/>
      <c r="E20" s="278"/>
      <c r="F20" s="286"/>
      <c r="G20" s="287"/>
    </row>
    <row r="21" s="277" customFormat="1" ht="35" customHeight="1" spans="1:7">
      <c r="A21" s="288" t="s">
        <v>19</v>
      </c>
      <c r="B21" s="289" t="str">
        <f>表十九2023年汨罗市本级国有资本经营预算收入表!A2</f>
        <v>2023年汨罗市本级国有资本经营预算收入表</v>
      </c>
      <c r="C21" s="290"/>
      <c r="D21" s="290"/>
      <c r="E21" s="278"/>
      <c r="F21" s="291"/>
      <c r="G21" s="292"/>
    </row>
    <row r="22" s="277" customFormat="1" ht="35" customHeight="1" spans="1:7">
      <c r="A22" s="288" t="s">
        <v>20</v>
      </c>
      <c r="B22" s="289" t="str">
        <f>表二十2023年汨罗市本级国有资本经营预算支出表!A2</f>
        <v>2023年汨罗市本级国有资本经营预算支出表</v>
      </c>
      <c r="C22" s="290"/>
      <c r="D22" s="290"/>
      <c r="E22" s="278"/>
      <c r="F22" s="291"/>
      <c r="G22" s="292"/>
    </row>
    <row r="23" s="277" customFormat="1" ht="35" customHeight="1" spans="1:7">
      <c r="A23" s="288" t="s">
        <v>21</v>
      </c>
      <c r="B23" s="289" t="str">
        <f>'表二十一汨罗市国有资本经营预算转移支付预算情况表 （分项目）'!A2</f>
        <v>2023年汨罗市国有资本经营预算转移支付表
（分项目）</v>
      </c>
      <c r="C23" s="290"/>
      <c r="D23" s="290"/>
      <c r="E23" s="278"/>
      <c r="F23" s="291"/>
      <c r="G23" s="292"/>
    </row>
    <row r="24" ht="35" customHeight="1" spans="1:4">
      <c r="A24" s="288" t="s">
        <v>22</v>
      </c>
      <c r="B24" s="289" t="str">
        <f>'二十二汨罗市国有资本经营预算转移支付预算情况表 （分地区）'!A2</f>
        <v>2023年汨罗市国有资本经营预算转移支付表
（分地区）</v>
      </c>
      <c r="C24" s="290"/>
      <c r="D24" s="290"/>
    </row>
    <row r="25" ht="35" customHeight="1" spans="1:4">
      <c r="A25" s="288" t="s">
        <v>23</v>
      </c>
      <c r="B25" s="289" t="str">
        <f>表二十三2023年汨罗市社会保险基金收入表!A2</f>
        <v>2023年汨罗市社会保险基金收入表</v>
      </c>
      <c r="C25" s="290"/>
      <c r="D25" s="290"/>
    </row>
    <row r="26" ht="35" customHeight="1" spans="1:4">
      <c r="A26" s="288" t="s">
        <v>24</v>
      </c>
      <c r="B26" s="289" t="str">
        <f>表二十四2023年汨罗市社会保险基金支出表!A2</f>
        <v>2023年汨罗市社会保险基金支出表</v>
      </c>
      <c r="C26" s="290"/>
      <c r="D26" s="290"/>
    </row>
    <row r="27" ht="35" customHeight="1" spans="1:4">
      <c r="A27" s="288" t="s">
        <v>25</v>
      </c>
      <c r="B27" s="289" t="str">
        <f>表二十五2022年汨罗市政府一般债务限额和余额情况表!A2</f>
        <v>2022年汨罗市政府一般债务限额和余额情况表</v>
      </c>
      <c r="C27" s="290"/>
      <c r="D27" s="290"/>
    </row>
    <row r="28" ht="30" customHeight="1" spans="1:4">
      <c r="A28" s="288" t="s">
        <v>26</v>
      </c>
      <c r="B28" s="290" t="str">
        <f>表二十六2022年汨罗市政府专项债务限额和余额情况表!A2</f>
        <v>2022年汨罗市政府专项债务限额和余额情况表</v>
      </c>
      <c r="C28" s="290"/>
      <c r="D28" s="290"/>
    </row>
    <row r="29" ht="30" customHeight="1" spans="1:4">
      <c r="A29" s="288" t="s">
        <v>27</v>
      </c>
      <c r="B29" s="290" t="str">
        <f>表二十七汨罗市地方债务情况汇总表!A2</f>
        <v>汨罗市地方债务情况汇总表</v>
      </c>
      <c r="C29" s="290"/>
      <c r="D29" s="290"/>
    </row>
    <row r="30" ht="30" customHeight="1" spans="1:6">
      <c r="A30" s="288" t="s">
        <v>28</v>
      </c>
      <c r="B30" s="290" t="str">
        <f>表二十八2023年汨罗市“三公”经费预算表!A2</f>
        <v>2023年汨罗市“三公”经费预算表</v>
      </c>
      <c r="C30" s="290"/>
      <c r="D30" s="290"/>
      <c r="F30"/>
    </row>
    <row r="31" ht="30.75" customHeight="1"/>
    <row r="32" customHeight="1"/>
    <row r="33" customHeight="1"/>
    <row r="34" ht="30" customHeight="1"/>
  </sheetData>
  <mergeCells count="3">
    <mergeCell ref="A1:D1"/>
    <mergeCell ref="F29:F30"/>
    <mergeCell ref="F32:F33"/>
  </mergeCells>
  <pageMargins left="0.74990626395218" right="0.511805555555556" top="0.999874956025852" bottom="0.999874956025852" header="0.499937478012926" footer="0.499937478012926"/>
  <pageSetup paperSize="9" firstPageNumber="0" orientation="portrait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A1" sqref="A1"/>
    </sheetView>
  </sheetViews>
  <sheetFormatPr defaultColWidth="10" defaultRowHeight="13.5"/>
  <cols>
    <col min="1" max="3" width="29" style="179" customWidth="1"/>
    <col min="4" max="16384" width="10" style="179"/>
  </cols>
  <sheetData>
    <row r="1" spans="1:1">
      <c r="A1" s="169" t="s">
        <v>1236</v>
      </c>
    </row>
    <row r="2" s="179" customFormat="1" ht="47" customHeight="1" spans="1:3">
      <c r="A2" s="171" t="s">
        <v>1237</v>
      </c>
      <c r="B2" s="171"/>
      <c r="C2" s="171"/>
    </row>
    <row r="3" s="179" customFormat="1" ht="14.3" customHeight="1" spans="1:3">
      <c r="A3" s="180"/>
      <c r="B3" s="181"/>
      <c r="C3" s="182" t="s">
        <v>31</v>
      </c>
    </row>
    <row r="4" s="179" customFormat="1" ht="42" customHeight="1" spans="1:3">
      <c r="A4" s="183" t="s">
        <v>1238</v>
      </c>
      <c r="B4" s="184" t="s">
        <v>1239</v>
      </c>
      <c r="C4" s="185" t="s">
        <v>1240</v>
      </c>
    </row>
    <row r="5" s="179" customFormat="1" ht="32" customHeight="1" spans="1:3">
      <c r="A5" s="186" t="s">
        <v>1241</v>
      </c>
      <c r="B5" s="187"/>
      <c r="C5" s="188">
        <f>SUM(C6:C24)</f>
        <v>87648</v>
      </c>
    </row>
    <row r="6" s="179" customFormat="1" ht="32" customHeight="1" spans="1:3">
      <c r="A6" s="189" t="s">
        <v>1242</v>
      </c>
      <c r="B6" s="190" t="s">
        <v>1243</v>
      </c>
      <c r="C6" s="191">
        <v>10</v>
      </c>
    </row>
    <row r="7" s="179" customFormat="1" ht="32" customHeight="1" spans="1:3">
      <c r="A7" s="189" t="s">
        <v>1244</v>
      </c>
      <c r="B7" s="190" t="s">
        <v>392</v>
      </c>
      <c r="C7" s="191">
        <v>1548</v>
      </c>
    </row>
    <row r="8" s="179" customFormat="1" ht="32" customHeight="1" spans="1:3">
      <c r="A8" s="189" t="s">
        <v>1245</v>
      </c>
      <c r="B8" s="190" t="s">
        <v>432</v>
      </c>
      <c r="C8" s="191">
        <v>3601</v>
      </c>
    </row>
    <row r="9" s="179" customFormat="1" ht="32" customHeight="1" spans="1:3">
      <c r="A9" s="189" t="s">
        <v>1246</v>
      </c>
      <c r="B9" s="190" t="s">
        <v>470</v>
      </c>
      <c r="C9" s="191">
        <v>80</v>
      </c>
    </row>
    <row r="10" s="179" customFormat="1" ht="32" customHeight="1" spans="1:3">
      <c r="A10" s="189" t="s">
        <v>1247</v>
      </c>
      <c r="B10" s="190" t="s">
        <v>509</v>
      </c>
      <c r="C10" s="191">
        <v>775</v>
      </c>
    </row>
    <row r="11" s="179" customFormat="1" ht="32" customHeight="1" spans="1:3">
      <c r="A11" s="189" t="s">
        <v>1248</v>
      </c>
      <c r="B11" s="190" t="s">
        <v>545</v>
      </c>
      <c r="C11" s="191">
        <v>784</v>
      </c>
    </row>
    <row r="12" s="179" customFormat="1" ht="32" customHeight="1" spans="1:3">
      <c r="A12" s="189" t="s">
        <v>1249</v>
      </c>
      <c r="B12" s="190" t="s">
        <v>632</v>
      </c>
      <c r="C12" s="191">
        <v>2144</v>
      </c>
    </row>
    <row r="13" s="179" customFormat="1" ht="32" customHeight="1" spans="1:3">
      <c r="A13" s="189">
        <v>211</v>
      </c>
      <c r="B13" s="190" t="s">
        <v>682</v>
      </c>
      <c r="C13" s="191">
        <v>16906</v>
      </c>
    </row>
    <row r="14" s="179" customFormat="1" ht="32" customHeight="1" spans="1:3">
      <c r="A14" s="189" t="s">
        <v>1250</v>
      </c>
      <c r="B14" s="190" t="s">
        <v>731</v>
      </c>
      <c r="C14" s="191">
        <v>94</v>
      </c>
    </row>
    <row r="15" s="179" customFormat="1" ht="32" customHeight="1" spans="1:3">
      <c r="A15" s="189" t="s">
        <v>1251</v>
      </c>
      <c r="B15" s="190" t="s">
        <v>741</v>
      </c>
      <c r="C15" s="191">
        <v>38072</v>
      </c>
    </row>
    <row r="16" s="179" customFormat="1" ht="32" customHeight="1" spans="1:3">
      <c r="A16" s="189" t="s">
        <v>1252</v>
      </c>
      <c r="B16" s="190" t="s">
        <v>825</v>
      </c>
      <c r="C16" s="191">
        <v>12660</v>
      </c>
    </row>
    <row r="17" s="179" customFormat="1" ht="32" customHeight="1" spans="1:3">
      <c r="A17" s="189" t="s">
        <v>1253</v>
      </c>
      <c r="B17" s="190" t="s">
        <v>864</v>
      </c>
      <c r="C17" s="191"/>
    </row>
    <row r="18" s="179" customFormat="1" ht="32" customHeight="1" spans="1:3">
      <c r="A18" s="189" t="s">
        <v>1254</v>
      </c>
      <c r="B18" s="190" t="s">
        <v>902</v>
      </c>
      <c r="C18" s="191"/>
    </row>
    <row r="19" s="179" customFormat="1" ht="32" customHeight="1" spans="1:3">
      <c r="A19" s="189">
        <v>217</v>
      </c>
      <c r="B19" s="190" t="s">
        <v>912</v>
      </c>
      <c r="C19" s="191">
        <v>75</v>
      </c>
    </row>
    <row r="20" s="179" customFormat="1" ht="32" customHeight="1" spans="1:3">
      <c r="A20" s="189" t="s">
        <v>1255</v>
      </c>
      <c r="B20" s="190" t="s">
        <v>934</v>
      </c>
      <c r="C20" s="191"/>
    </row>
    <row r="21" s="179" customFormat="1" ht="32" customHeight="1" spans="1:3">
      <c r="A21" s="189">
        <v>221</v>
      </c>
      <c r="B21" s="190" t="s">
        <v>968</v>
      </c>
      <c r="C21" s="191">
        <v>10848</v>
      </c>
    </row>
    <row r="22" s="179" customFormat="1" ht="32" customHeight="1" spans="1:3">
      <c r="A22" s="189">
        <v>222</v>
      </c>
      <c r="B22" s="190" t="s">
        <v>1256</v>
      </c>
      <c r="C22" s="191">
        <v>51</v>
      </c>
    </row>
    <row r="23" s="179" customFormat="1" ht="32" customHeight="1" spans="1:3">
      <c r="A23" s="189" t="s">
        <v>1257</v>
      </c>
      <c r="B23" s="190" t="s">
        <v>1021</v>
      </c>
      <c r="C23" s="190"/>
    </row>
    <row r="24" ht="24" customHeight="1" spans="1:3">
      <c r="A24" s="189">
        <v>229</v>
      </c>
      <c r="B24" s="190" t="s">
        <v>1050</v>
      </c>
      <c r="C24" s="190"/>
    </row>
    <row r="26" s="166" customFormat="1" spans="1:10">
      <c r="A26" s="179"/>
      <c r="B26" s="179"/>
      <c r="C26" s="179"/>
      <c r="D26" s="179"/>
      <c r="E26" s="179"/>
      <c r="F26" s="179"/>
      <c r="G26" s="179"/>
      <c r="H26" s="179"/>
      <c r="I26" s="179"/>
      <c r="J26" s="179"/>
    </row>
  </sheetData>
  <mergeCells count="1">
    <mergeCell ref="A2:C2"/>
  </mergeCells>
  <pageMargins left="0.7" right="0.7" top="0.196527777777778" bottom="0.0784722222222222" header="0.0784722222222222" footer="0.156944444444444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1" sqref="A1"/>
    </sheetView>
  </sheetViews>
  <sheetFormatPr defaultColWidth="9" defaultRowHeight="30" customHeight="1" outlineLevelRow="7" outlineLevelCol="2"/>
  <cols>
    <col min="1" max="1" width="14.5" style="167" customWidth="1"/>
    <col min="2" max="2" width="28.25" style="168" customWidth="1"/>
    <col min="3" max="3" width="28.25" style="167" customWidth="1"/>
    <col min="4" max="16384" width="9" style="168"/>
  </cols>
  <sheetData>
    <row r="1" ht="21" customHeight="1" spans="1:3">
      <c r="A1" s="169" t="s">
        <v>1258</v>
      </c>
      <c r="B1" s="170"/>
      <c r="C1" s="169" t="s">
        <v>60</v>
      </c>
    </row>
    <row r="2" customHeight="1" spans="1:3">
      <c r="A2" s="171" t="s">
        <v>1259</v>
      </c>
      <c r="B2" s="171"/>
      <c r="C2" s="171"/>
    </row>
    <row r="3" s="165" customFormat="1" ht="25.05" customHeight="1" spans="1:3">
      <c r="A3" s="172"/>
      <c r="B3" s="173"/>
      <c r="C3" s="173" t="s">
        <v>31</v>
      </c>
    </row>
    <row r="4" s="166" customFormat="1" ht="25.05" customHeight="1" spans="1:3">
      <c r="A4" s="174" t="s">
        <v>1260</v>
      </c>
      <c r="B4" s="175" t="s">
        <v>1261</v>
      </c>
      <c r="C4" s="175" t="s">
        <v>1066</v>
      </c>
    </row>
    <row r="5" ht="25.05" customHeight="1" spans="1:3">
      <c r="A5" s="174"/>
      <c r="B5" s="175"/>
      <c r="C5" s="175"/>
    </row>
    <row r="6" ht="25.05" customHeight="1" spans="1:3">
      <c r="A6" s="176"/>
      <c r="B6" s="177" t="s">
        <v>1262</v>
      </c>
      <c r="C6" s="18">
        <v>0</v>
      </c>
    </row>
    <row r="7" ht="25.05" customHeight="1" spans="1:3">
      <c r="A7" s="178"/>
      <c r="B7" s="178"/>
      <c r="C7" s="178"/>
    </row>
    <row r="8" ht="25.05" customHeight="1" spans="1:3">
      <c r="A8" s="178" t="s">
        <v>1263</v>
      </c>
      <c r="B8" s="178"/>
      <c r="C8" s="178"/>
    </row>
  </sheetData>
  <mergeCells count="4">
    <mergeCell ref="A2:C2"/>
    <mergeCell ref="A4:A5"/>
    <mergeCell ref="B4:B5"/>
    <mergeCell ref="C4:C5"/>
  </mergeCells>
  <pageMargins left="0.7" right="0.7" top="0.196527777777778" bottom="0.0784722222222222" header="0.0784722222222222" footer="0.156944444444444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7"/>
  <sheetViews>
    <sheetView showZeros="0" workbookViewId="0">
      <selection activeCell="A1" sqref="A1"/>
    </sheetView>
  </sheetViews>
  <sheetFormatPr defaultColWidth="9" defaultRowHeight="14.25" outlineLevelCol="1"/>
  <cols>
    <col min="1" max="1" width="50.625" style="160" customWidth="1"/>
    <col min="2" max="2" width="23.875" style="160" customWidth="1"/>
    <col min="3" max="16384" width="9" style="160"/>
  </cols>
  <sheetData>
    <row r="1" s="157" customFormat="1" ht="17.25" customHeight="1" spans="1:1">
      <c r="A1" s="47" t="s">
        <v>1264</v>
      </c>
    </row>
    <row r="2" s="158" customFormat="1" ht="21.75" customHeight="1" spans="1:2">
      <c r="A2" s="153" t="s">
        <v>1265</v>
      </c>
      <c r="B2" s="153"/>
    </row>
    <row r="3" ht="23.25" customHeight="1" spans="1:2">
      <c r="A3" s="161"/>
      <c r="B3" s="155" t="s">
        <v>31</v>
      </c>
    </row>
    <row r="4" s="159" customFormat="1" ht="29.25" customHeight="1" spans="1:2">
      <c r="A4" s="162" t="s">
        <v>32</v>
      </c>
      <c r="B4" s="162" t="s">
        <v>33</v>
      </c>
    </row>
    <row r="5" s="159" customFormat="1" ht="24.95" customHeight="1" spans="1:2">
      <c r="A5" s="163" t="s">
        <v>1266</v>
      </c>
      <c r="B5" s="143"/>
    </row>
    <row r="6" s="159" customFormat="1" ht="24.95" customHeight="1" spans="1:2">
      <c r="A6" s="163" t="s">
        <v>1267</v>
      </c>
      <c r="B6" s="143"/>
    </row>
    <row r="7" s="159" customFormat="1" ht="24.95" customHeight="1" spans="1:2">
      <c r="A7" s="163" t="s">
        <v>1268</v>
      </c>
      <c r="B7" s="143"/>
    </row>
    <row r="8" s="159" customFormat="1" ht="24.95" customHeight="1" spans="1:2">
      <c r="A8" s="163" t="s">
        <v>1269</v>
      </c>
      <c r="B8" s="143"/>
    </row>
    <row r="9" s="159" customFormat="1" ht="24.95" customHeight="1" spans="1:2">
      <c r="A9" s="163" t="s">
        <v>1270</v>
      </c>
      <c r="B9" s="143"/>
    </row>
    <row r="10" s="159" customFormat="1" ht="24.95" customHeight="1" spans="1:2">
      <c r="A10" s="163" t="s">
        <v>1271</v>
      </c>
      <c r="B10" s="143"/>
    </row>
    <row r="11" s="159" customFormat="1" ht="24.95" customHeight="1" spans="1:2">
      <c r="A11" s="163" t="s">
        <v>1272</v>
      </c>
      <c r="B11" s="143">
        <v>242155</v>
      </c>
    </row>
    <row r="12" s="159" customFormat="1" ht="24.95" customHeight="1" spans="1:2">
      <c r="A12" s="163" t="s">
        <v>1273</v>
      </c>
      <c r="B12" s="143"/>
    </row>
    <row r="13" s="159" customFormat="1" ht="24.95" customHeight="1" spans="1:2">
      <c r="A13" s="163" t="s">
        <v>1274</v>
      </c>
      <c r="B13" s="143"/>
    </row>
    <row r="14" s="159" customFormat="1" ht="24.95" customHeight="1" spans="1:2">
      <c r="A14" s="163" t="s">
        <v>1275</v>
      </c>
      <c r="B14" s="143">
        <v>1700</v>
      </c>
    </row>
    <row r="15" s="159" customFormat="1" ht="24.95" customHeight="1" spans="1:2">
      <c r="A15" s="163" t="s">
        <v>1276</v>
      </c>
      <c r="B15" s="143"/>
    </row>
    <row r="16" s="159" customFormat="1" ht="24.95" customHeight="1" spans="1:2">
      <c r="A16" s="163" t="s">
        <v>1277</v>
      </c>
      <c r="B16" s="143"/>
    </row>
    <row r="17" s="159" customFormat="1" ht="24.95" customHeight="1" spans="1:2">
      <c r="A17" s="163" t="s">
        <v>1278</v>
      </c>
      <c r="B17" s="143"/>
    </row>
    <row r="18" s="159" customFormat="1" ht="24.95" customHeight="1" spans="1:2">
      <c r="A18" s="163" t="s">
        <v>1279</v>
      </c>
      <c r="B18" s="143">
        <v>800</v>
      </c>
    </row>
    <row r="19" s="159" customFormat="1" ht="24.95" customHeight="1" spans="1:2">
      <c r="A19" s="163" t="s">
        <v>1280</v>
      </c>
      <c r="B19" s="143"/>
    </row>
    <row r="20" s="159" customFormat="1" ht="24.95" customHeight="1" spans="1:2">
      <c r="A20" s="163" t="s">
        <v>1281</v>
      </c>
      <c r="B20" s="143">
        <v>47000</v>
      </c>
    </row>
    <row r="21" s="159" customFormat="1" ht="24.95" customHeight="1" spans="1:2">
      <c r="A21" s="163" t="s">
        <v>1282</v>
      </c>
      <c r="B21" s="143"/>
    </row>
    <row r="22" s="159" customFormat="1" ht="24.95" customHeight="1" spans="1:2">
      <c r="A22" s="164"/>
      <c r="B22" s="143"/>
    </row>
    <row r="23" s="159" customFormat="1" ht="24.95" customHeight="1" spans="1:2">
      <c r="A23" s="144"/>
      <c r="B23" s="143"/>
    </row>
    <row r="24" s="159" customFormat="1" ht="24.95" customHeight="1" spans="1:2">
      <c r="A24" s="144"/>
      <c r="B24" s="143"/>
    </row>
    <row r="25" s="159" customFormat="1" ht="24.95" customHeight="1" spans="1:2">
      <c r="A25" s="144"/>
      <c r="B25" s="143"/>
    </row>
    <row r="26" s="159" customFormat="1" ht="24.95" customHeight="1" spans="1:2">
      <c r="A26" s="144" t="s">
        <v>1283</v>
      </c>
      <c r="B26" s="143">
        <f>SUM(B5:B21)</f>
        <v>291655</v>
      </c>
    </row>
    <row r="27" s="159" customFormat="1" ht="24.95" customHeight="1" spans="1:2">
      <c r="A27" s="145" t="s">
        <v>1284</v>
      </c>
      <c r="B27" s="143"/>
    </row>
    <row r="28" s="159" customFormat="1" ht="24.95" customHeight="1" spans="1:2">
      <c r="A28" s="143" t="s">
        <v>1285</v>
      </c>
      <c r="B28" s="143">
        <v>0</v>
      </c>
    </row>
    <row r="29" s="159" customFormat="1" ht="24.95" customHeight="1" spans="1:2">
      <c r="A29" s="143" t="s">
        <v>1286</v>
      </c>
      <c r="B29" s="143">
        <v>0</v>
      </c>
    </row>
    <row r="30" s="159" customFormat="1" ht="24.95" customHeight="1" spans="1:2">
      <c r="A30" s="143" t="s">
        <v>1287</v>
      </c>
      <c r="B30" s="143">
        <v>0</v>
      </c>
    </row>
    <row r="31" s="159" customFormat="1" ht="24.95" customHeight="1" spans="1:2">
      <c r="A31" s="143" t="s">
        <v>1288</v>
      </c>
      <c r="B31" s="143"/>
    </row>
    <row r="32" s="159" customFormat="1" ht="24.95" customHeight="1" spans="1:2">
      <c r="A32" s="143" t="s">
        <v>1289</v>
      </c>
      <c r="B32" s="143">
        <v>0</v>
      </c>
    </row>
    <row r="33" s="159" customFormat="1" ht="24.95" customHeight="1" spans="1:2">
      <c r="A33" s="143" t="s">
        <v>1290</v>
      </c>
      <c r="B33" s="143">
        <v>0</v>
      </c>
    </row>
    <row r="34" s="159" customFormat="1" ht="24.95" customHeight="1" spans="1:2">
      <c r="A34" s="147" t="s">
        <v>1291</v>
      </c>
      <c r="B34" s="143">
        <v>0</v>
      </c>
    </row>
    <row r="35" s="159" customFormat="1" ht="24.95" customHeight="1" spans="1:2">
      <c r="A35" s="147" t="s">
        <v>1292</v>
      </c>
      <c r="B35" s="143">
        <v>0</v>
      </c>
    </row>
    <row r="36" s="159" customFormat="1" ht="24.95" customHeight="1" spans="1:2">
      <c r="A36" s="147"/>
      <c r="B36" s="143"/>
    </row>
    <row r="37" s="159" customFormat="1" ht="24.95" customHeight="1" spans="1:2">
      <c r="A37" s="144" t="s">
        <v>1293</v>
      </c>
      <c r="B37" s="143">
        <f>B26+B27</f>
        <v>291655</v>
      </c>
    </row>
    <row r="38" s="159" customFormat="1" ht="13.5" customHeight="1"/>
    <row r="39" s="159" customFormat="1" ht="13.5" customHeight="1"/>
    <row r="40" s="159" customFormat="1" ht="13.5" customHeight="1"/>
    <row r="41" s="159" customFormat="1" ht="13.5" customHeight="1"/>
    <row r="42" s="159" customFormat="1" ht="13.5" customHeight="1"/>
    <row r="43" s="159" customFormat="1" ht="13.5" customHeight="1"/>
    <row r="44" s="159" customFormat="1" ht="13.5" customHeight="1"/>
    <row r="45" s="159" customFormat="1" ht="13.5" customHeight="1"/>
    <row r="46" s="159" customFormat="1" ht="13.5" customHeight="1"/>
    <row r="47" s="159" customFormat="1" ht="13.5" customHeight="1"/>
    <row r="48" s="159" customFormat="1" ht="13.5" customHeight="1"/>
    <row r="49" s="159" customFormat="1" ht="13.5" customHeight="1"/>
    <row r="50" s="159" customFormat="1" ht="13.5" customHeight="1"/>
    <row r="51" s="159" customFormat="1" ht="13.5" customHeight="1"/>
    <row r="52" s="159" customFormat="1" ht="13.5" customHeight="1"/>
    <row r="53" s="159" customFormat="1" ht="13.5" customHeight="1"/>
    <row r="54" s="159" customFormat="1" ht="13.5" customHeight="1"/>
    <row r="55" s="159" customFormat="1" ht="13.5" customHeight="1"/>
    <row r="56" s="159" customFormat="1" ht="13.5" customHeight="1"/>
    <row r="57" s="159" customFormat="1" ht="13.5" customHeight="1"/>
    <row r="58" s="159" customFormat="1" ht="13.5" customHeight="1"/>
    <row r="59" s="159" customFormat="1" ht="13.5" customHeight="1"/>
    <row r="60" s="159" customFormat="1" ht="13.5" customHeight="1"/>
    <row r="61" s="159" customFormat="1" ht="13.5" customHeight="1"/>
    <row r="62" s="159" customFormat="1" ht="13.5" customHeight="1"/>
    <row r="63" spans="1:1">
      <c r="A63" s="159"/>
    </row>
    <row r="64" spans="1:1">
      <c r="A64" s="159"/>
    </row>
    <row r="65" spans="1:1">
      <c r="A65" s="159"/>
    </row>
    <row r="66" spans="1:1">
      <c r="A66" s="159"/>
    </row>
    <row r="67" spans="1:1">
      <c r="A67" s="159"/>
    </row>
    <row r="68" spans="1:1">
      <c r="A68" s="159"/>
    </row>
    <row r="69" spans="1:1">
      <c r="A69" s="159"/>
    </row>
    <row r="70" spans="1:1">
      <c r="A70" s="159"/>
    </row>
    <row r="71" spans="1:1">
      <c r="A71" s="159"/>
    </row>
    <row r="72" spans="1:1">
      <c r="A72" s="159"/>
    </row>
    <row r="73" spans="1:1">
      <c r="A73" s="159"/>
    </row>
    <row r="74" spans="1:1">
      <c r="A74" s="159"/>
    </row>
    <row r="75" spans="1:1">
      <c r="A75" s="159"/>
    </row>
    <row r="76" spans="1:1">
      <c r="A76" s="159"/>
    </row>
    <row r="77" spans="1:1">
      <c r="A77" s="159"/>
    </row>
    <row r="78" spans="1:1">
      <c r="A78" s="159"/>
    </row>
    <row r="79" spans="1:1">
      <c r="A79" s="159"/>
    </row>
    <row r="80" spans="1:1">
      <c r="A80" s="159"/>
    </row>
    <row r="81" spans="1:1">
      <c r="A81" s="159"/>
    </row>
    <row r="82" spans="1:1">
      <c r="A82" s="159"/>
    </row>
    <row r="83" spans="1:1">
      <c r="A83" s="159"/>
    </row>
    <row r="84" spans="1:1">
      <c r="A84" s="159"/>
    </row>
    <row r="85" spans="1:1">
      <c r="A85" s="159"/>
    </row>
    <row r="86" spans="1:1">
      <c r="A86" s="159"/>
    </row>
    <row r="87" spans="1:1">
      <c r="A87" s="159"/>
    </row>
    <row r="88" spans="1:1">
      <c r="A88" s="159"/>
    </row>
    <row r="89" spans="1:1">
      <c r="A89" s="159"/>
    </row>
    <row r="90" spans="1:1">
      <c r="A90" s="159"/>
    </row>
    <row r="91" spans="1:1">
      <c r="A91" s="159"/>
    </row>
    <row r="92" spans="1:1">
      <c r="A92" s="159"/>
    </row>
    <row r="93" spans="1:1">
      <c r="A93" s="159"/>
    </row>
    <row r="94" spans="1:1">
      <c r="A94" s="159"/>
    </row>
    <row r="95" spans="1:1">
      <c r="A95" s="159"/>
    </row>
    <row r="96" spans="1:1">
      <c r="A96" s="159"/>
    </row>
    <row r="97" spans="1:1">
      <c r="A97" s="159"/>
    </row>
    <row r="98" spans="1:1">
      <c r="A98" s="159"/>
    </row>
    <row r="99" spans="1:1">
      <c r="A99" s="159"/>
    </row>
    <row r="100" spans="1:1">
      <c r="A100" s="159"/>
    </row>
    <row r="101" spans="1:1">
      <c r="A101" s="159"/>
    </row>
    <row r="102" spans="1:1">
      <c r="A102" s="159"/>
    </row>
    <row r="103" spans="1:1">
      <c r="A103" s="159"/>
    </row>
    <row r="104" spans="1:1">
      <c r="A104" s="159"/>
    </row>
    <row r="105" spans="1:1">
      <c r="A105" s="159"/>
    </row>
    <row r="106" spans="1:1">
      <c r="A106" s="159"/>
    </row>
    <row r="107" spans="1:1">
      <c r="A107" s="159"/>
    </row>
    <row r="108" spans="1:1">
      <c r="A108" s="159"/>
    </row>
    <row r="109" spans="1:1">
      <c r="A109" s="159"/>
    </row>
    <row r="110" spans="1:1">
      <c r="A110" s="159"/>
    </row>
    <row r="111" spans="1:1">
      <c r="A111" s="159"/>
    </row>
    <row r="112" spans="1:1">
      <c r="A112" s="159"/>
    </row>
    <row r="113" spans="1:1">
      <c r="A113" s="159"/>
    </row>
    <row r="114" spans="1:1">
      <c r="A114" s="159"/>
    </row>
    <row r="115" spans="1:1">
      <c r="A115" s="159"/>
    </row>
    <row r="116" spans="1:1">
      <c r="A116" s="159"/>
    </row>
    <row r="117" spans="1:1">
      <c r="A117" s="159"/>
    </row>
    <row r="118" spans="1:1">
      <c r="A118" s="159"/>
    </row>
    <row r="119" spans="1:1">
      <c r="A119" s="159"/>
    </row>
    <row r="120" spans="1:1">
      <c r="A120" s="159"/>
    </row>
    <row r="121" spans="1:1">
      <c r="A121" s="159"/>
    </row>
    <row r="122" spans="1:1">
      <c r="A122" s="159"/>
    </row>
    <row r="123" spans="1:1">
      <c r="A123" s="159"/>
    </row>
    <row r="124" spans="1:1">
      <c r="A124" s="159"/>
    </row>
    <row r="125" spans="1:1">
      <c r="A125" s="159"/>
    </row>
    <row r="126" spans="1:1">
      <c r="A126" s="159"/>
    </row>
    <row r="127" spans="1:1">
      <c r="A127" s="159"/>
    </row>
    <row r="128" spans="1:1">
      <c r="A128" s="159"/>
    </row>
    <row r="129" spans="1:1">
      <c r="A129" s="159"/>
    </row>
    <row r="130" spans="1:1">
      <c r="A130" s="159"/>
    </row>
    <row r="131" spans="1:1">
      <c r="A131" s="159"/>
    </row>
    <row r="132" spans="1:1">
      <c r="A132" s="159"/>
    </row>
    <row r="133" spans="1:1">
      <c r="A133" s="159"/>
    </row>
    <row r="134" spans="1:1">
      <c r="A134" s="159"/>
    </row>
    <row r="135" spans="1:1">
      <c r="A135" s="159"/>
    </row>
    <row r="136" spans="1:1">
      <c r="A136" s="159"/>
    </row>
    <row r="137" spans="1:1">
      <c r="A137" s="159"/>
    </row>
    <row r="138" spans="1:1">
      <c r="A138" s="159"/>
    </row>
    <row r="139" spans="1:1">
      <c r="A139" s="159"/>
    </row>
    <row r="140" spans="1:1">
      <c r="A140" s="159"/>
    </row>
    <row r="141" spans="1:1">
      <c r="A141" s="159"/>
    </row>
    <row r="142" spans="1:1">
      <c r="A142" s="159"/>
    </row>
    <row r="143" spans="1:1">
      <c r="A143" s="159"/>
    </row>
    <row r="144" spans="1:1">
      <c r="A144" s="159"/>
    </row>
    <row r="145" spans="1:1">
      <c r="A145" s="159"/>
    </row>
    <row r="146" spans="1:1">
      <c r="A146" s="159"/>
    </row>
    <row r="147" spans="1:1">
      <c r="A147" s="159"/>
    </row>
    <row r="148" spans="1:1">
      <c r="A148" s="159"/>
    </row>
    <row r="149" spans="1:1">
      <c r="A149" s="159"/>
    </row>
    <row r="150" spans="1:1">
      <c r="A150" s="159"/>
    </row>
    <row r="151" spans="1:1">
      <c r="A151" s="159"/>
    </row>
    <row r="152" spans="1:1">
      <c r="A152" s="159"/>
    </row>
    <row r="153" spans="1:1">
      <c r="A153" s="159"/>
    </row>
    <row r="154" spans="1:1">
      <c r="A154" s="159"/>
    </row>
    <row r="155" spans="1:1">
      <c r="A155" s="159"/>
    </row>
    <row r="156" spans="1:1">
      <c r="A156" s="159"/>
    </row>
    <row r="157" spans="1:1">
      <c r="A157" s="159"/>
    </row>
    <row r="158" spans="1:1">
      <c r="A158" s="159"/>
    </row>
    <row r="159" spans="1:1">
      <c r="A159" s="159"/>
    </row>
    <row r="160" spans="1:1">
      <c r="A160" s="159"/>
    </row>
    <row r="161" spans="1:1">
      <c r="A161" s="159"/>
    </row>
    <row r="162" spans="1:1">
      <c r="A162" s="159"/>
    </row>
    <row r="163" spans="1:1">
      <c r="A163" s="159"/>
    </row>
    <row r="164" spans="1:1">
      <c r="A164" s="159"/>
    </row>
    <row r="165" spans="1:1">
      <c r="A165" s="159"/>
    </row>
    <row r="166" spans="1:1">
      <c r="A166" s="159"/>
    </row>
    <row r="167" spans="1:1">
      <c r="A167" s="159"/>
    </row>
    <row r="168" spans="1:1">
      <c r="A168" s="159"/>
    </row>
    <row r="169" spans="1:1">
      <c r="A169" s="159"/>
    </row>
    <row r="170" spans="1:1">
      <c r="A170" s="159"/>
    </row>
    <row r="171" spans="1:1">
      <c r="A171" s="159"/>
    </row>
    <row r="172" spans="1:1">
      <c r="A172" s="159"/>
    </row>
    <row r="173" spans="1:1">
      <c r="A173" s="159"/>
    </row>
    <row r="174" spans="1:1">
      <c r="A174" s="159"/>
    </row>
    <row r="175" spans="1:1">
      <c r="A175" s="159"/>
    </row>
    <row r="176" spans="1:1">
      <c r="A176" s="159"/>
    </row>
    <row r="177" spans="1:1">
      <c r="A177" s="159"/>
    </row>
    <row r="178" spans="1:1">
      <c r="A178" s="159"/>
    </row>
    <row r="179" spans="1:1">
      <c r="A179" s="159"/>
    </row>
    <row r="180" spans="1:1">
      <c r="A180" s="159"/>
    </row>
    <row r="181" spans="1:1">
      <c r="A181" s="159"/>
    </row>
    <row r="182" spans="1:1">
      <c r="A182" s="159"/>
    </row>
    <row r="183" spans="1:1">
      <c r="A183" s="159"/>
    </row>
    <row r="184" spans="1:1">
      <c r="A184" s="159"/>
    </row>
    <row r="185" spans="1:1">
      <c r="A185" s="159"/>
    </row>
    <row r="186" spans="1:1">
      <c r="A186" s="159"/>
    </row>
    <row r="187" spans="1:1">
      <c r="A187" s="159"/>
    </row>
    <row r="188" spans="1:1">
      <c r="A188" s="159"/>
    </row>
    <row r="189" spans="1:1">
      <c r="A189" s="159"/>
    </row>
    <row r="190" spans="1:1">
      <c r="A190" s="159"/>
    </row>
    <row r="191" spans="1:1">
      <c r="A191" s="159"/>
    </row>
    <row r="192" spans="1:1">
      <c r="A192" s="159"/>
    </row>
    <row r="193" spans="1:1">
      <c r="A193" s="159"/>
    </row>
    <row r="194" spans="1:1">
      <c r="A194" s="159"/>
    </row>
    <row r="195" spans="1:1">
      <c r="A195" s="159"/>
    </row>
    <row r="196" spans="1:1">
      <c r="A196" s="159"/>
    </row>
    <row r="197" spans="1:1">
      <c r="A197" s="159"/>
    </row>
    <row r="198" spans="1:1">
      <c r="A198" s="159"/>
    </row>
    <row r="199" spans="1:1">
      <c r="A199" s="159"/>
    </row>
    <row r="200" spans="1:1">
      <c r="A200" s="159"/>
    </row>
    <row r="201" spans="1:1">
      <c r="A201" s="159"/>
    </row>
    <row r="202" spans="1:1">
      <c r="A202" s="159"/>
    </row>
    <row r="203" spans="1:1">
      <c r="A203" s="159"/>
    </row>
    <row r="204" spans="1:1">
      <c r="A204" s="159"/>
    </row>
    <row r="205" spans="1:1">
      <c r="A205" s="159"/>
    </row>
    <row r="206" spans="1:1">
      <c r="A206" s="159"/>
    </row>
    <row r="207" spans="1:1">
      <c r="A207" s="159"/>
    </row>
    <row r="208" spans="1:1">
      <c r="A208" s="159"/>
    </row>
    <row r="209" spans="1:1">
      <c r="A209" s="159"/>
    </row>
    <row r="210" spans="1:1">
      <c r="A210" s="159"/>
    </row>
    <row r="211" spans="1:1">
      <c r="A211" s="159"/>
    </row>
    <row r="212" spans="1:1">
      <c r="A212" s="159"/>
    </row>
    <row r="213" spans="1:1">
      <c r="A213" s="159"/>
    </row>
    <row r="214" spans="1:1">
      <c r="A214" s="159"/>
    </row>
    <row r="215" spans="1:1">
      <c r="A215" s="159"/>
    </row>
    <row r="216" spans="1:1">
      <c r="A216" s="159"/>
    </row>
    <row r="217" spans="1:1">
      <c r="A217" s="159"/>
    </row>
    <row r="218" spans="1:1">
      <c r="A218" s="159"/>
    </row>
    <row r="219" spans="1:1">
      <c r="A219" s="159"/>
    </row>
    <row r="220" spans="1:1">
      <c r="A220" s="159"/>
    </row>
    <row r="221" spans="1:1">
      <c r="A221" s="159"/>
    </row>
    <row r="222" spans="1:1">
      <c r="A222" s="159"/>
    </row>
    <row r="223" spans="1:1">
      <c r="A223" s="159"/>
    </row>
    <row r="224" spans="1:1">
      <c r="A224" s="159"/>
    </row>
    <row r="225" spans="1:1">
      <c r="A225" s="159"/>
    </row>
    <row r="226" spans="1:1">
      <c r="A226" s="159"/>
    </row>
    <row r="227" spans="1:1">
      <c r="A227" s="159"/>
    </row>
    <row r="228" spans="1:1">
      <c r="A228" s="159"/>
    </row>
    <row r="229" spans="1:1">
      <c r="A229" s="159"/>
    </row>
    <row r="230" spans="1:1">
      <c r="A230" s="159"/>
    </row>
    <row r="231" spans="1:1">
      <c r="A231" s="159"/>
    </row>
    <row r="232" spans="1:1">
      <c r="A232" s="159"/>
    </row>
    <row r="233" spans="1:1">
      <c r="A233" s="159"/>
    </row>
    <row r="234" spans="1:1">
      <c r="A234" s="159"/>
    </row>
    <row r="235" spans="1:1">
      <c r="A235" s="159"/>
    </row>
    <row r="236" spans="1:1">
      <c r="A236" s="159"/>
    </row>
    <row r="237" spans="1:1">
      <c r="A237" s="159"/>
    </row>
    <row r="238" spans="1:1">
      <c r="A238" s="159"/>
    </row>
    <row r="239" spans="1:1">
      <c r="A239" s="159"/>
    </row>
    <row r="240" spans="1:1">
      <c r="A240" s="159"/>
    </row>
    <row r="241" spans="1:1">
      <c r="A241" s="159"/>
    </row>
    <row r="242" spans="1:1">
      <c r="A242" s="159"/>
    </row>
    <row r="243" spans="1:1">
      <c r="A243" s="159"/>
    </row>
    <row r="244" spans="1:1">
      <c r="A244" s="159"/>
    </row>
    <row r="245" spans="1:1">
      <c r="A245" s="159"/>
    </row>
    <row r="246" spans="1:1">
      <c r="A246" s="159"/>
    </row>
    <row r="247" spans="1:1">
      <c r="A247" s="159"/>
    </row>
    <row r="248" spans="1:1">
      <c r="A248" s="159"/>
    </row>
    <row r="249" spans="1:1">
      <c r="A249" s="159"/>
    </row>
    <row r="250" spans="1:1">
      <c r="A250" s="159"/>
    </row>
    <row r="251" spans="1:1">
      <c r="A251" s="159"/>
    </row>
    <row r="252" spans="1:1">
      <c r="A252" s="159"/>
    </row>
    <row r="253" spans="1:1">
      <c r="A253" s="159"/>
    </row>
    <row r="254" spans="1:1">
      <c r="A254" s="159"/>
    </row>
    <row r="255" spans="1:1">
      <c r="A255" s="159"/>
    </row>
    <row r="256" spans="1:1">
      <c r="A256" s="159"/>
    </row>
    <row r="257" spans="1:1">
      <c r="A257" s="159"/>
    </row>
    <row r="258" spans="1:1">
      <c r="A258" s="159"/>
    </row>
    <row r="259" spans="1:1">
      <c r="A259" s="159"/>
    </row>
    <row r="260" spans="1:1">
      <c r="A260" s="159"/>
    </row>
    <row r="261" spans="1:1">
      <c r="A261" s="159"/>
    </row>
    <row r="262" spans="1:1">
      <c r="A262" s="159"/>
    </row>
    <row r="263" spans="1:1">
      <c r="A263" s="159"/>
    </row>
    <row r="264" spans="1:1">
      <c r="A264" s="159"/>
    </row>
    <row r="265" spans="1:1">
      <c r="A265" s="159"/>
    </row>
    <row r="266" spans="1:1">
      <c r="A266" s="159"/>
    </row>
    <row r="267" spans="1:1">
      <c r="A267" s="159"/>
    </row>
    <row r="268" spans="1:1">
      <c r="A268" s="159"/>
    </row>
    <row r="269" spans="1:1">
      <c r="A269" s="159"/>
    </row>
    <row r="270" spans="1:1">
      <c r="A270" s="159"/>
    </row>
    <row r="271" spans="1:1">
      <c r="A271" s="159"/>
    </row>
    <row r="272" spans="1:1">
      <c r="A272" s="159"/>
    </row>
    <row r="273" spans="1:1">
      <c r="A273" s="159"/>
    </row>
    <row r="274" spans="1:1">
      <c r="A274" s="159"/>
    </row>
    <row r="275" spans="1:1">
      <c r="A275" s="159"/>
    </row>
    <row r="276" spans="1:1">
      <c r="A276" s="159"/>
    </row>
    <row r="277" spans="1:1">
      <c r="A277" s="159"/>
    </row>
    <row r="278" spans="1:1">
      <c r="A278" s="159"/>
    </row>
    <row r="279" spans="1:1">
      <c r="A279" s="159"/>
    </row>
    <row r="280" spans="1:1">
      <c r="A280" s="159"/>
    </row>
    <row r="281" spans="1:1">
      <c r="A281" s="159"/>
    </row>
    <row r="282" spans="1:1">
      <c r="A282" s="159"/>
    </row>
    <row r="283" spans="1:1">
      <c r="A283" s="159"/>
    </row>
    <row r="284" spans="1:1">
      <c r="A284" s="159"/>
    </row>
    <row r="285" spans="1:1">
      <c r="A285" s="159"/>
    </row>
    <row r="286" spans="1:1">
      <c r="A286" s="159"/>
    </row>
    <row r="287" spans="1:1">
      <c r="A287" s="159"/>
    </row>
    <row r="288" spans="1:1">
      <c r="A288" s="159"/>
    </row>
    <row r="289" spans="1:1">
      <c r="A289" s="159"/>
    </row>
    <row r="290" spans="1:1">
      <c r="A290" s="159"/>
    </row>
    <row r="291" spans="1:1">
      <c r="A291" s="159"/>
    </row>
    <row r="292" spans="1:1">
      <c r="A292" s="159"/>
    </row>
    <row r="293" spans="1:1">
      <c r="A293" s="159"/>
    </row>
    <row r="294" spans="1:1">
      <c r="A294" s="159"/>
    </row>
    <row r="295" spans="1:1">
      <c r="A295" s="159"/>
    </row>
    <row r="296" spans="1:1">
      <c r="A296" s="159"/>
    </row>
    <row r="297" spans="1:1">
      <c r="A297" s="159"/>
    </row>
    <row r="298" spans="1:1">
      <c r="A298" s="159"/>
    </row>
    <row r="299" spans="1:1">
      <c r="A299" s="159"/>
    </row>
    <row r="300" spans="1:1">
      <c r="A300" s="159"/>
    </row>
    <row r="301" spans="1:1">
      <c r="A301" s="159"/>
    </row>
    <row r="302" spans="1:1">
      <c r="A302" s="159"/>
    </row>
    <row r="303" spans="1:1">
      <c r="A303" s="159"/>
    </row>
    <row r="304" spans="1:1">
      <c r="A304" s="159"/>
    </row>
    <row r="305" spans="1:1">
      <c r="A305" s="159"/>
    </row>
    <row r="306" spans="1:1">
      <c r="A306" s="159"/>
    </row>
    <row r="307" spans="1:1">
      <c r="A307" s="159"/>
    </row>
    <row r="308" spans="1:1">
      <c r="A308" s="159"/>
    </row>
    <row r="309" spans="1:1">
      <c r="A309" s="159"/>
    </row>
    <row r="310" spans="1:1">
      <c r="A310" s="159"/>
    </row>
    <row r="311" spans="1:1">
      <c r="A311" s="159"/>
    </row>
    <row r="312" spans="1:1">
      <c r="A312" s="159"/>
    </row>
    <row r="313" spans="1:1">
      <c r="A313" s="159"/>
    </row>
    <row r="314" spans="1:1">
      <c r="A314" s="159"/>
    </row>
    <row r="315" spans="1:1">
      <c r="A315" s="159"/>
    </row>
    <row r="316" spans="1:1">
      <c r="A316" s="159"/>
    </row>
    <row r="317" spans="1:1">
      <c r="A317" s="159"/>
    </row>
    <row r="318" spans="1:1">
      <c r="A318" s="159"/>
    </row>
    <row r="319" spans="1:1">
      <c r="A319" s="159"/>
    </row>
    <row r="320" spans="1:1">
      <c r="A320" s="159"/>
    </row>
    <row r="321" spans="1:1">
      <c r="A321" s="159"/>
    </row>
    <row r="322" spans="1:1">
      <c r="A322" s="159"/>
    </row>
    <row r="323" spans="1:1">
      <c r="A323" s="159"/>
    </row>
    <row r="324" spans="1:1">
      <c r="A324" s="159"/>
    </row>
    <row r="325" spans="1:1">
      <c r="A325" s="159"/>
    </row>
    <row r="326" spans="1:1">
      <c r="A326" s="159"/>
    </row>
    <row r="327" spans="1:1">
      <c r="A327" s="159"/>
    </row>
    <row r="328" spans="1:1">
      <c r="A328" s="159"/>
    </row>
    <row r="329" spans="1:1">
      <c r="A329" s="159"/>
    </row>
    <row r="330" spans="1:1">
      <c r="A330" s="159"/>
    </row>
    <row r="331" spans="1:1">
      <c r="A331" s="159"/>
    </row>
    <row r="332" spans="1:1">
      <c r="A332" s="159"/>
    </row>
    <row r="333" spans="1:1">
      <c r="A333" s="159"/>
    </row>
    <row r="334" spans="1:1">
      <c r="A334" s="159"/>
    </row>
    <row r="335" spans="1:1">
      <c r="A335" s="159"/>
    </row>
    <row r="336" spans="1:1">
      <c r="A336" s="159"/>
    </row>
    <row r="337" spans="1:1">
      <c r="A337" s="159"/>
    </row>
    <row r="338" spans="1:1">
      <c r="A338" s="159"/>
    </row>
    <row r="339" spans="1:1">
      <c r="A339" s="159"/>
    </row>
    <row r="340" spans="1:1">
      <c r="A340" s="159"/>
    </row>
    <row r="341" spans="1:1">
      <c r="A341" s="159"/>
    </row>
    <row r="342" spans="1:1">
      <c r="A342" s="159"/>
    </row>
    <row r="343" spans="1:1">
      <c r="A343" s="159"/>
    </row>
    <row r="344" spans="1:1">
      <c r="A344" s="159"/>
    </row>
    <row r="345" spans="1:1">
      <c r="A345" s="159"/>
    </row>
    <row r="346" spans="1:1">
      <c r="A346" s="159"/>
    </row>
    <row r="347" spans="1:1">
      <c r="A347" s="159"/>
    </row>
    <row r="348" spans="1:1">
      <c r="A348" s="159"/>
    </row>
    <row r="349" spans="1:1">
      <c r="A349" s="159"/>
    </row>
    <row r="350" spans="1:1">
      <c r="A350" s="159"/>
    </row>
    <row r="351" spans="1:1">
      <c r="A351" s="159"/>
    </row>
    <row r="352" spans="1:1">
      <c r="A352" s="159"/>
    </row>
    <row r="353" spans="1:1">
      <c r="A353" s="159"/>
    </row>
    <row r="354" spans="1:1">
      <c r="A354" s="159"/>
    </row>
    <row r="355" spans="1:1">
      <c r="A355" s="159"/>
    </row>
    <row r="356" spans="1:1">
      <c r="A356" s="159"/>
    </row>
    <row r="357" spans="1:1">
      <c r="A357" s="159"/>
    </row>
    <row r="358" spans="1:1">
      <c r="A358" s="159"/>
    </row>
    <row r="359" spans="1:1">
      <c r="A359" s="159"/>
    </row>
    <row r="360" spans="1:1">
      <c r="A360" s="159"/>
    </row>
    <row r="361" spans="1:1">
      <c r="A361" s="159"/>
    </row>
    <row r="362" spans="1:1">
      <c r="A362" s="159"/>
    </row>
    <row r="363" spans="1:1">
      <c r="A363" s="159"/>
    </row>
    <row r="364" spans="1:1">
      <c r="A364" s="159"/>
    </row>
    <row r="365" spans="1:1">
      <c r="A365" s="159"/>
    </row>
    <row r="366" spans="1:1">
      <c r="A366" s="159"/>
    </row>
    <row r="367" spans="1:1">
      <c r="A367" s="159"/>
    </row>
    <row r="368" spans="1:1">
      <c r="A368" s="159"/>
    </row>
    <row r="369" spans="1:1">
      <c r="A369" s="159"/>
    </row>
    <row r="370" spans="1:1">
      <c r="A370" s="159"/>
    </row>
    <row r="371" spans="1:1">
      <c r="A371" s="159"/>
    </row>
    <row r="372" spans="1:1">
      <c r="A372" s="159"/>
    </row>
    <row r="373" spans="1:1">
      <c r="A373" s="159"/>
    </row>
    <row r="374" spans="1:1">
      <c r="A374" s="159"/>
    </row>
    <row r="375" spans="1:1">
      <c r="A375" s="159"/>
    </row>
    <row r="376" spans="1:1">
      <c r="A376" s="159"/>
    </row>
    <row r="377" spans="1:1">
      <c r="A377" s="159"/>
    </row>
    <row r="378" spans="1:1">
      <c r="A378" s="159"/>
    </row>
    <row r="379" spans="1:1">
      <c r="A379" s="159"/>
    </row>
    <row r="380" spans="1:1">
      <c r="A380" s="159"/>
    </row>
    <row r="381" spans="1:1">
      <c r="A381" s="159"/>
    </row>
    <row r="382" spans="1:1">
      <c r="A382" s="159"/>
    </row>
    <row r="383" spans="1:1">
      <c r="A383" s="159"/>
    </row>
    <row r="384" spans="1:1">
      <c r="A384" s="159"/>
    </row>
    <row r="385" spans="1:1">
      <c r="A385" s="159"/>
    </row>
    <row r="386" spans="1:1">
      <c r="A386" s="159"/>
    </row>
    <row r="387" spans="1:1">
      <c r="A387" s="159"/>
    </row>
    <row r="388" spans="1:1">
      <c r="A388" s="159"/>
    </row>
    <row r="389" spans="1:1">
      <c r="A389" s="159"/>
    </row>
    <row r="390" spans="1:1">
      <c r="A390" s="159"/>
    </row>
    <row r="391" spans="1:1">
      <c r="A391" s="159"/>
    </row>
    <row r="392" spans="1:1">
      <c r="A392" s="159"/>
    </row>
    <row r="393" spans="1:1">
      <c r="A393" s="159"/>
    </row>
    <row r="394" spans="1:1">
      <c r="A394" s="159"/>
    </row>
    <row r="395" spans="1:1">
      <c r="A395" s="159"/>
    </row>
    <row r="396" spans="1:1">
      <c r="A396" s="159"/>
    </row>
    <row r="397" spans="1:1">
      <c r="A397" s="159"/>
    </row>
    <row r="398" spans="1:1">
      <c r="A398" s="159"/>
    </row>
    <row r="399" spans="1:1">
      <c r="A399" s="159"/>
    </row>
    <row r="400" spans="1:1">
      <c r="A400" s="159"/>
    </row>
    <row r="401" spans="1:1">
      <c r="A401" s="159"/>
    </row>
    <row r="402" spans="1:1">
      <c r="A402" s="159"/>
    </row>
    <row r="403" spans="1:1">
      <c r="A403" s="159"/>
    </row>
    <row r="404" spans="1:1">
      <c r="A404" s="159"/>
    </row>
    <row r="405" spans="1:1">
      <c r="A405" s="159"/>
    </row>
    <row r="406" spans="1:1">
      <c r="A406" s="159"/>
    </row>
    <row r="407" spans="1:1">
      <c r="A407" s="159"/>
    </row>
    <row r="408" spans="1:1">
      <c r="A408" s="159"/>
    </row>
    <row r="409" spans="1:1">
      <c r="A409" s="159"/>
    </row>
    <row r="410" spans="1:1">
      <c r="A410" s="159"/>
    </row>
    <row r="411" spans="1:1">
      <c r="A411" s="159"/>
    </row>
    <row r="412" spans="1:1">
      <c r="A412" s="159"/>
    </row>
    <row r="413" spans="1:1">
      <c r="A413" s="159"/>
    </row>
    <row r="414" spans="1:1">
      <c r="A414" s="159"/>
    </row>
    <row r="415" spans="1:1">
      <c r="A415" s="159"/>
    </row>
    <row r="416" spans="1:1">
      <c r="A416" s="159"/>
    </row>
    <row r="417" spans="1:1">
      <c r="A417" s="159"/>
    </row>
    <row r="418" spans="1:1">
      <c r="A418" s="159"/>
    </row>
    <row r="419" spans="1:1">
      <c r="A419" s="159"/>
    </row>
    <row r="420" spans="1:1">
      <c r="A420" s="159"/>
    </row>
    <row r="421" spans="1:1">
      <c r="A421" s="159"/>
    </row>
    <row r="422" spans="1:1">
      <c r="A422" s="159"/>
    </row>
    <row r="423" spans="1:1">
      <c r="A423" s="159"/>
    </row>
    <row r="424" spans="1:1">
      <c r="A424" s="159"/>
    </row>
    <row r="425" spans="1:1">
      <c r="A425" s="159"/>
    </row>
    <row r="426" spans="1:1">
      <c r="A426" s="159"/>
    </row>
    <row r="427" spans="1:1">
      <c r="A427" s="159"/>
    </row>
    <row r="428" spans="1:1">
      <c r="A428" s="159"/>
    </row>
    <row r="429" spans="1:1">
      <c r="A429" s="159"/>
    </row>
    <row r="430" spans="1:1">
      <c r="A430" s="159"/>
    </row>
    <row r="431" spans="1:1">
      <c r="A431" s="159"/>
    </row>
    <row r="432" spans="1:1">
      <c r="A432" s="159"/>
    </row>
    <row r="433" spans="1:1">
      <c r="A433" s="159"/>
    </row>
    <row r="434" spans="1:1">
      <c r="A434" s="159"/>
    </row>
    <row r="435" spans="1:1">
      <c r="A435" s="159"/>
    </row>
    <row r="436" spans="1:1">
      <c r="A436" s="159"/>
    </row>
    <row r="437" spans="1:1">
      <c r="A437" s="159"/>
    </row>
    <row r="438" spans="1:1">
      <c r="A438" s="159"/>
    </row>
    <row r="439" spans="1:1">
      <c r="A439" s="159"/>
    </row>
    <row r="440" spans="1:1">
      <c r="A440" s="159"/>
    </row>
    <row r="441" spans="1:1">
      <c r="A441" s="159"/>
    </row>
    <row r="442" spans="1:1">
      <c r="A442" s="159"/>
    </row>
    <row r="443" spans="1:1">
      <c r="A443" s="159"/>
    </row>
    <row r="444" spans="1:1">
      <c r="A444" s="159"/>
    </row>
    <row r="445" spans="1:1">
      <c r="A445" s="159"/>
    </row>
    <row r="446" spans="1:1">
      <c r="A446" s="159"/>
    </row>
    <row r="447" spans="1:1">
      <c r="A447" s="159"/>
    </row>
    <row r="448" spans="1:1">
      <c r="A448" s="159"/>
    </row>
    <row r="449" spans="1:1">
      <c r="A449" s="159"/>
    </row>
    <row r="450" spans="1:1">
      <c r="A450" s="159"/>
    </row>
    <row r="451" spans="1:1">
      <c r="A451" s="159"/>
    </row>
    <row r="452" spans="1:1">
      <c r="A452" s="159"/>
    </row>
    <row r="453" spans="1:1">
      <c r="A453" s="159"/>
    </row>
    <row r="454" spans="1:1">
      <c r="A454" s="159"/>
    </row>
    <row r="455" spans="1:1">
      <c r="A455" s="159"/>
    </row>
    <row r="456" spans="1:1">
      <c r="A456" s="159"/>
    </row>
    <row r="457" spans="1:1">
      <c r="A457" s="159"/>
    </row>
    <row r="458" spans="1:1">
      <c r="A458" s="159"/>
    </row>
    <row r="459" spans="1:1">
      <c r="A459" s="159"/>
    </row>
    <row r="460" spans="1:1">
      <c r="A460" s="159"/>
    </row>
    <row r="461" spans="1:1">
      <c r="A461" s="159"/>
    </row>
    <row r="462" spans="1:1">
      <c r="A462" s="159"/>
    </row>
    <row r="463" spans="1:1">
      <c r="A463" s="159"/>
    </row>
    <row r="464" spans="1:1">
      <c r="A464" s="159"/>
    </row>
    <row r="465" spans="1:1">
      <c r="A465" s="159"/>
    </row>
    <row r="466" spans="1:1">
      <c r="A466" s="159"/>
    </row>
    <row r="467" spans="1:1">
      <c r="A467" s="159"/>
    </row>
    <row r="468" spans="1:1">
      <c r="A468" s="159"/>
    </row>
    <row r="469" spans="1:1">
      <c r="A469" s="159"/>
    </row>
    <row r="470" spans="1:1">
      <c r="A470" s="159"/>
    </row>
    <row r="471" spans="1:1">
      <c r="A471" s="159"/>
    </row>
    <row r="472" spans="1:1">
      <c r="A472" s="159"/>
    </row>
    <row r="473" spans="1:1">
      <c r="A473" s="159"/>
    </row>
    <row r="474" spans="1:1">
      <c r="A474" s="159"/>
    </row>
    <row r="475" spans="1:1">
      <c r="A475" s="159"/>
    </row>
    <row r="476" spans="1:1">
      <c r="A476" s="159"/>
    </row>
    <row r="477" spans="1:1">
      <c r="A477" s="159"/>
    </row>
    <row r="478" spans="1:1">
      <c r="A478" s="159"/>
    </row>
    <row r="479" spans="1:1">
      <c r="A479" s="159"/>
    </row>
    <row r="480" spans="1:1">
      <c r="A480" s="159"/>
    </row>
    <row r="481" spans="1:1">
      <c r="A481" s="159"/>
    </row>
    <row r="482" spans="1:1">
      <c r="A482" s="159"/>
    </row>
    <row r="483" spans="1:1">
      <c r="A483" s="159"/>
    </row>
    <row r="484" spans="1:1">
      <c r="A484" s="159"/>
    </row>
    <row r="485" spans="1:1">
      <c r="A485" s="159"/>
    </row>
    <row r="486" spans="1:1">
      <c r="A486" s="159"/>
    </row>
    <row r="487" spans="1:1">
      <c r="A487" s="159"/>
    </row>
    <row r="488" spans="1:1">
      <c r="A488" s="159"/>
    </row>
    <row r="489" spans="1:1">
      <c r="A489" s="159"/>
    </row>
    <row r="490" spans="1:1">
      <c r="A490" s="159"/>
    </row>
    <row r="491" spans="1:1">
      <c r="A491" s="159"/>
    </row>
    <row r="492" spans="1:1">
      <c r="A492" s="159"/>
    </row>
    <row r="493" spans="1:1">
      <c r="A493" s="159"/>
    </row>
    <row r="494" spans="1:1">
      <c r="A494" s="159"/>
    </row>
    <row r="495" spans="1:1">
      <c r="A495" s="159"/>
    </row>
    <row r="496" spans="1:1">
      <c r="A496" s="159"/>
    </row>
    <row r="497" spans="1:1">
      <c r="A497" s="159"/>
    </row>
    <row r="498" spans="1:1">
      <c r="A498" s="159"/>
    </row>
    <row r="499" spans="1:1">
      <c r="A499" s="159"/>
    </row>
    <row r="500" spans="1:1">
      <c r="A500" s="159"/>
    </row>
    <row r="501" spans="1:1">
      <c r="A501" s="159"/>
    </row>
    <row r="502" spans="1:1">
      <c r="A502" s="159"/>
    </row>
    <row r="503" spans="1:1">
      <c r="A503" s="159"/>
    </row>
    <row r="504" spans="1:1">
      <c r="A504" s="159"/>
    </row>
    <row r="505" spans="1:1">
      <c r="A505" s="159"/>
    </row>
    <row r="506" spans="1:1">
      <c r="A506" s="159"/>
    </row>
    <row r="507" spans="1:1">
      <c r="A507" s="159"/>
    </row>
    <row r="508" spans="1:1">
      <c r="A508" s="159"/>
    </row>
    <row r="509" spans="1:1">
      <c r="A509" s="159"/>
    </row>
    <row r="510" spans="1:1">
      <c r="A510" s="159"/>
    </row>
    <row r="511" spans="1:1">
      <c r="A511" s="159"/>
    </row>
    <row r="512" spans="1:1">
      <c r="A512" s="159"/>
    </row>
    <row r="513" spans="1:1">
      <c r="A513" s="159"/>
    </row>
    <row r="514" spans="1:1">
      <c r="A514" s="159"/>
    </row>
    <row r="515" spans="1:1">
      <c r="A515" s="159"/>
    </row>
    <row r="516" spans="1:1">
      <c r="A516" s="159"/>
    </row>
    <row r="517" spans="1:1">
      <c r="A517" s="159"/>
    </row>
    <row r="518" spans="1:1">
      <c r="A518" s="159"/>
    </row>
    <row r="519" spans="1:1">
      <c r="A519" s="159"/>
    </row>
    <row r="520" spans="1:1">
      <c r="A520" s="159"/>
    </row>
    <row r="521" spans="1:1">
      <c r="A521" s="159"/>
    </row>
    <row r="522" spans="1:1">
      <c r="A522" s="159"/>
    </row>
    <row r="523" spans="1:1">
      <c r="A523" s="159"/>
    </row>
    <row r="524" spans="1:1">
      <c r="A524" s="159"/>
    </row>
    <row r="525" spans="1:1">
      <c r="A525" s="159"/>
    </row>
    <row r="526" spans="1:1">
      <c r="A526" s="159"/>
    </row>
    <row r="527" spans="1:1">
      <c r="A527" s="159"/>
    </row>
    <row r="528" spans="1:1">
      <c r="A528" s="159"/>
    </row>
    <row r="529" spans="1:1">
      <c r="A529" s="159"/>
    </row>
    <row r="530" spans="1:1">
      <c r="A530" s="159"/>
    </row>
    <row r="531" spans="1:1">
      <c r="A531" s="159"/>
    </row>
    <row r="532" spans="1:1">
      <c r="A532" s="159"/>
    </row>
    <row r="533" spans="1:1">
      <c r="A533" s="159"/>
    </row>
    <row r="534" spans="1:1">
      <c r="A534" s="159"/>
    </row>
    <row r="535" spans="1:1">
      <c r="A535" s="159"/>
    </row>
    <row r="536" spans="1:1">
      <c r="A536" s="159"/>
    </row>
    <row r="537" spans="1:1">
      <c r="A537" s="159"/>
    </row>
    <row r="538" spans="1:1">
      <c r="A538" s="159"/>
    </row>
    <row r="539" spans="1:1">
      <c r="A539" s="159"/>
    </row>
    <row r="540" spans="1:1">
      <c r="A540" s="159"/>
    </row>
    <row r="541" spans="1:1">
      <c r="A541" s="159"/>
    </row>
    <row r="542" spans="1:1">
      <c r="A542" s="159"/>
    </row>
    <row r="543" spans="1:1">
      <c r="A543" s="159"/>
    </row>
    <row r="544" spans="1:1">
      <c r="A544" s="159"/>
    </row>
    <row r="545" spans="1:1">
      <c r="A545" s="159"/>
    </row>
    <row r="546" spans="1:1">
      <c r="A546" s="159"/>
    </row>
    <row r="547" spans="1:1">
      <c r="A547" s="159"/>
    </row>
    <row r="548" spans="1:1">
      <c r="A548" s="159"/>
    </row>
    <row r="549" spans="1:1">
      <c r="A549" s="159"/>
    </row>
    <row r="550" spans="1:1">
      <c r="A550" s="159"/>
    </row>
    <row r="551" spans="1:1">
      <c r="A551" s="159"/>
    </row>
    <row r="552" spans="1:1">
      <c r="A552" s="159"/>
    </row>
    <row r="553" spans="1:1">
      <c r="A553" s="159"/>
    </row>
    <row r="554" spans="1:1">
      <c r="A554" s="159"/>
    </row>
    <row r="555" spans="1:1">
      <c r="A555" s="159"/>
    </row>
    <row r="556" spans="1:1">
      <c r="A556" s="159"/>
    </row>
    <row r="557" spans="1:1">
      <c r="A557" s="159"/>
    </row>
    <row r="558" spans="1:1">
      <c r="A558" s="159"/>
    </row>
    <row r="559" spans="1:1">
      <c r="A559" s="159"/>
    </row>
    <row r="560" spans="1:1">
      <c r="A560" s="159"/>
    </row>
    <row r="561" spans="1:1">
      <c r="A561" s="159"/>
    </row>
    <row r="562" spans="1:1">
      <c r="A562" s="159"/>
    </row>
    <row r="563" spans="1:1">
      <c r="A563" s="159"/>
    </row>
    <row r="564" spans="1:1">
      <c r="A564" s="159"/>
    </row>
    <row r="565" spans="1:1">
      <c r="A565" s="159"/>
    </row>
    <row r="566" spans="1:1">
      <c r="A566" s="159"/>
    </row>
    <row r="567" spans="1:1">
      <c r="A567" s="159"/>
    </row>
    <row r="568" spans="1:1">
      <c r="A568" s="159"/>
    </row>
    <row r="569" spans="1:1">
      <c r="A569" s="159"/>
    </row>
    <row r="570" spans="1:1">
      <c r="A570" s="159"/>
    </row>
    <row r="571" spans="1:1">
      <c r="A571" s="159"/>
    </row>
    <row r="572" spans="1:1">
      <c r="A572" s="159"/>
    </row>
    <row r="573" spans="1:1">
      <c r="A573" s="159"/>
    </row>
    <row r="574" spans="1:1">
      <c r="A574" s="159"/>
    </row>
    <row r="575" spans="1:1">
      <c r="A575" s="159"/>
    </row>
    <row r="576" spans="1:1">
      <c r="A576" s="159"/>
    </row>
    <row r="577" spans="1:1">
      <c r="A577" s="159"/>
    </row>
    <row r="578" spans="1:1">
      <c r="A578" s="159"/>
    </row>
    <row r="579" spans="1:1">
      <c r="A579" s="159"/>
    </row>
    <row r="580" spans="1:1">
      <c r="A580" s="159"/>
    </row>
    <row r="581" spans="1:1">
      <c r="A581" s="159"/>
    </row>
    <row r="582" spans="1:1">
      <c r="A582" s="159"/>
    </row>
    <row r="583" spans="1:1">
      <c r="A583" s="159"/>
    </row>
    <row r="584" spans="1:1">
      <c r="A584" s="159"/>
    </row>
    <row r="585" spans="1:1">
      <c r="A585" s="159"/>
    </row>
    <row r="586" spans="1:1">
      <c r="A586" s="159"/>
    </row>
    <row r="587" spans="1:1">
      <c r="A587" s="159"/>
    </row>
    <row r="588" spans="1:1">
      <c r="A588" s="159"/>
    </row>
    <row r="589" spans="1:1">
      <c r="A589" s="159"/>
    </row>
    <row r="590" spans="1:1">
      <c r="A590" s="159"/>
    </row>
    <row r="591" spans="1:1">
      <c r="A591" s="159"/>
    </row>
    <row r="592" spans="1:1">
      <c r="A592" s="159"/>
    </row>
    <row r="593" spans="1:1">
      <c r="A593" s="159"/>
    </row>
    <row r="594" spans="1:1">
      <c r="A594" s="159"/>
    </row>
    <row r="595" spans="1:1">
      <c r="A595" s="159"/>
    </row>
    <row r="596" spans="1:1">
      <c r="A596" s="159"/>
    </row>
    <row r="597" spans="1:1">
      <c r="A597" s="159"/>
    </row>
    <row r="598" spans="1:1">
      <c r="A598" s="159"/>
    </row>
    <row r="599" spans="1:1">
      <c r="A599" s="159"/>
    </row>
    <row r="600" spans="1:1">
      <c r="A600" s="159"/>
    </row>
    <row r="601" spans="1:1">
      <c r="A601" s="159"/>
    </row>
    <row r="602" spans="1:1">
      <c r="A602" s="159"/>
    </row>
    <row r="603" spans="1:1">
      <c r="A603" s="159"/>
    </row>
    <row r="604" spans="1:1">
      <c r="A604" s="159"/>
    </row>
    <row r="605" spans="1:1">
      <c r="A605" s="159"/>
    </row>
    <row r="606" spans="1:1">
      <c r="A606" s="159"/>
    </row>
    <row r="607" spans="1:1">
      <c r="A607" s="159"/>
    </row>
    <row r="608" spans="1:1">
      <c r="A608" s="159"/>
    </row>
    <row r="609" spans="1:1">
      <c r="A609" s="159"/>
    </row>
    <row r="610" spans="1:1">
      <c r="A610" s="159"/>
    </row>
    <row r="611" spans="1:1">
      <c r="A611" s="159"/>
    </row>
    <row r="612" spans="1:1">
      <c r="A612" s="159"/>
    </row>
    <row r="613" spans="1:1">
      <c r="A613" s="159"/>
    </row>
    <row r="614" spans="1:1">
      <c r="A614" s="159"/>
    </row>
    <row r="615" spans="1:1">
      <c r="A615" s="159"/>
    </row>
    <row r="616" spans="1:1">
      <c r="A616" s="159"/>
    </row>
    <row r="617" spans="1:1">
      <c r="A617" s="159"/>
    </row>
    <row r="618" spans="1:1">
      <c r="A618" s="159"/>
    </row>
    <row r="619" spans="1:1">
      <c r="A619" s="159"/>
    </row>
    <row r="620" spans="1:1">
      <c r="A620" s="159"/>
    </row>
    <row r="621" spans="1:1">
      <c r="A621" s="159"/>
    </row>
    <row r="622" spans="1:1">
      <c r="A622" s="159"/>
    </row>
    <row r="623" spans="1:1">
      <c r="A623" s="159"/>
    </row>
    <row r="624" spans="1:1">
      <c r="A624" s="159"/>
    </row>
    <row r="625" spans="1:1">
      <c r="A625" s="159"/>
    </row>
    <row r="626" spans="1:1">
      <c r="A626" s="159"/>
    </row>
    <row r="627" spans="1:1">
      <c r="A627" s="159"/>
    </row>
    <row r="628" spans="1:1">
      <c r="A628" s="159"/>
    </row>
    <row r="629" spans="1:1">
      <c r="A629" s="159"/>
    </row>
    <row r="630" spans="1:1">
      <c r="A630" s="159"/>
    </row>
    <row r="631" spans="1:1">
      <c r="A631" s="159"/>
    </row>
    <row r="632" spans="1:1">
      <c r="A632" s="159"/>
    </row>
    <row r="633" spans="1:1">
      <c r="A633" s="159"/>
    </row>
    <row r="634" spans="1:1">
      <c r="A634" s="159"/>
    </row>
    <row r="635" spans="1:1">
      <c r="A635" s="159"/>
    </row>
    <row r="636" spans="1:1">
      <c r="A636" s="159"/>
    </row>
    <row r="637" spans="1:1">
      <c r="A637" s="159"/>
    </row>
    <row r="638" spans="1:1">
      <c r="A638" s="159"/>
    </row>
    <row r="639" spans="1:1">
      <c r="A639" s="159"/>
    </row>
    <row r="640" spans="1:1">
      <c r="A640" s="159"/>
    </row>
    <row r="641" spans="1:1">
      <c r="A641" s="159"/>
    </row>
    <row r="642" spans="1:1">
      <c r="A642" s="159"/>
    </row>
    <row r="643" spans="1:1">
      <c r="A643" s="159"/>
    </row>
    <row r="644" spans="1:1">
      <c r="A644" s="159"/>
    </row>
    <row r="645" spans="1:1">
      <c r="A645" s="159"/>
    </row>
    <row r="646" spans="1:1">
      <c r="A646" s="159"/>
    </row>
    <row r="647" spans="1:1">
      <c r="A647" s="159"/>
    </row>
    <row r="648" spans="1:1">
      <c r="A648" s="159"/>
    </row>
    <row r="649" spans="1:1">
      <c r="A649" s="159"/>
    </row>
    <row r="650" spans="1:1">
      <c r="A650" s="159"/>
    </row>
    <row r="651" spans="1:1">
      <c r="A651" s="159"/>
    </row>
    <row r="652" spans="1:1">
      <c r="A652" s="159"/>
    </row>
    <row r="653" spans="1:1">
      <c r="A653" s="159"/>
    </row>
    <row r="654" spans="1:1">
      <c r="A654" s="159"/>
    </row>
    <row r="655" spans="1:1">
      <c r="A655" s="159"/>
    </row>
    <row r="656" spans="1:1">
      <c r="A656" s="159"/>
    </row>
    <row r="657" spans="1:1">
      <c r="A657" s="159"/>
    </row>
    <row r="658" spans="1:1">
      <c r="A658" s="159"/>
    </row>
    <row r="659" spans="1:1">
      <c r="A659" s="159"/>
    </row>
    <row r="660" spans="1:1">
      <c r="A660" s="159"/>
    </row>
    <row r="661" spans="1:1">
      <c r="A661" s="159"/>
    </row>
    <row r="662" spans="1:1">
      <c r="A662" s="159"/>
    </row>
    <row r="663" spans="1:1">
      <c r="A663" s="159"/>
    </row>
    <row r="664" spans="1:1">
      <c r="A664" s="159"/>
    </row>
    <row r="665" spans="1:1">
      <c r="A665" s="159"/>
    </row>
    <row r="666" spans="1:1">
      <c r="A666" s="159"/>
    </row>
    <row r="667" spans="1:1">
      <c r="A667" s="159"/>
    </row>
    <row r="668" spans="1:1">
      <c r="A668" s="159"/>
    </row>
    <row r="669" spans="1:1">
      <c r="A669" s="159"/>
    </row>
    <row r="670" spans="1:1">
      <c r="A670" s="159"/>
    </row>
    <row r="671" spans="1:1">
      <c r="A671" s="159"/>
    </row>
    <row r="672" spans="1:1">
      <c r="A672" s="159"/>
    </row>
    <row r="673" spans="1:1">
      <c r="A673" s="159"/>
    </row>
    <row r="674" spans="1:1">
      <c r="A674" s="159"/>
    </row>
    <row r="675" spans="1:1">
      <c r="A675" s="159"/>
    </row>
    <row r="676" spans="1:1">
      <c r="A676" s="159"/>
    </row>
    <row r="677" spans="1:1">
      <c r="A677" s="159"/>
    </row>
    <row r="678" spans="1:1">
      <c r="A678" s="159"/>
    </row>
    <row r="679" spans="1:1">
      <c r="A679" s="159"/>
    </row>
    <row r="680" spans="1:1">
      <c r="A680" s="159"/>
    </row>
    <row r="681" spans="1:1">
      <c r="A681" s="159"/>
    </row>
    <row r="682" spans="1:1">
      <c r="A682" s="159"/>
    </row>
    <row r="683" spans="1:1">
      <c r="A683" s="159"/>
    </row>
    <row r="684" spans="1:1">
      <c r="A684" s="159"/>
    </row>
    <row r="685" spans="1:1">
      <c r="A685" s="159"/>
    </row>
    <row r="686" spans="1:1">
      <c r="A686" s="159"/>
    </row>
    <row r="687" spans="1:1">
      <c r="A687" s="159"/>
    </row>
    <row r="688" spans="1:1">
      <c r="A688" s="159"/>
    </row>
    <row r="689" spans="1:1">
      <c r="A689" s="159"/>
    </row>
    <row r="690" spans="1:1">
      <c r="A690" s="159"/>
    </row>
    <row r="691" spans="1:1">
      <c r="A691" s="159"/>
    </row>
    <row r="692" spans="1:1">
      <c r="A692" s="159"/>
    </row>
    <row r="693" spans="1:1">
      <c r="A693" s="159"/>
    </row>
    <row r="694" spans="1:1">
      <c r="A694" s="159"/>
    </row>
    <row r="695" spans="1:1">
      <c r="A695" s="159"/>
    </row>
    <row r="696" spans="1:1">
      <c r="A696" s="159"/>
    </row>
    <row r="697" spans="1:1">
      <c r="A697" s="159"/>
    </row>
    <row r="698" spans="1:1">
      <c r="A698" s="159"/>
    </row>
    <row r="699" spans="1:1">
      <c r="A699" s="159"/>
    </row>
    <row r="700" spans="1:1">
      <c r="A700" s="159"/>
    </row>
    <row r="701" spans="1:1">
      <c r="A701" s="159"/>
    </row>
    <row r="702" spans="1:1">
      <c r="A702" s="159"/>
    </row>
    <row r="703" spans="1:1">
      <c r="A703" s="159"/>
    </row>
    <row r="704" spans="1:1">
      <c r="A704" s="159"/>
    </row>
    <row r="705" spans="1:1">
      <c r="A705" s="159"/>
    </row>
    <row r="706" spans="1:1">
      <c r="A706" s="159"/>
    </row>
    <row r="707" spans="1:1">
      <c r="A707" s="159"/>
    </row>
    <row r="708" spans="1:1">
      <c r="A708" s="159"/>
    </row>
    <row r="709" spans="1:1">
      <c r="A709" s="159"/>
    </row>
    <row r="710" spans="1:1">
      <c r="A710" s="159"/>
    </row>
    <row r="711" spans="1:1">
      <c r="A711" s="159"/>
    </row>
    <row r="712" spans="1:1">
      <c r="A712" s="159"/>
    </row>
    <row r="713" spans="1:1">
      <c r="A713" s="159"/>
    </row>
    <row r="714" spans="1:1">
      <c r="A714" s="159"/>
    </row>
    <row r="715" spans="1:1">
      <c r="A715" s="159"/>
    </row>
    <row r="716" spans="1:1">
      <c r="A716" s="159"/>
    </row>
    <row r="717" spans="1:1">
      <c r="A717" s="159"/>
    </row>
  </sheetData>
  <mergeCells count="1">
    <mergeCell ref="A2:B2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showGridLines="0" showZeros="0" workbookViewId="0">
      <pane ySplit="3" topLeftCell="A4" activePane="bottomLeft" state="frozen"/>
      <selection/>
      <selection pane="bottomLeft" activeCell="B7" sqref="B7"/>
    </sheetView>
  </sheetViews>
  <sheetFormatPr defaultColWidth="9" defaultRowHeight="13.5" outlineLevelCol="5"/>
  <cols>
    <col min="1" max="3" width="7.625" style="149" customWidth="1"/>
    <col min="4" max="4" width="31.375" style="150" customWidth="1"/>
    <col min="5" max="6" width="16.375" style="150" customWidth="1"/>
    <col min="7" max="16384" width="9" style="150"/>
  </cols>
  <sheetData>
    <row r="1" spans="1:2">
      <c r="A1" s="151" t="s">
        <v>1294</v>
      </c>
      <c r="B1" s="152"/>
    </row>
    <row r="2" s="148" customFormat="1" ht="18" customHeight="1" spans="1:6">
      <c r="A2" s="153" t="s">
        <v>1295</v>
      </c>
      <c r="B2" s="153"/>
      <c r="C2" s="153"/>
      <c r="D2" s="153"/>
      <c r="E2" s="153"/>
      <c r="F2" s="153"/>
    </row>
    <row r="3" ht="18" customHeight="1" spans="1:6">
      <c r="A3" s="154"/>
      <c r="F3" s="155" t="s">
        <v>31</v>
      </c>
    </row>
    <row r="4" ht="24" customHeight="1" spans="1:6">
      <c r="A4" s="96" t="s">
        <v>277</v>
      </c>
      <c r="B4" s="96"/>
      <c r="C4" s="96"/>
      <c r="D4" s="96" t="s">
        <v>1296</v>
      </c>
      <c r="E4" s="96" t="s">
        <v>1297</v>
      </c>
      <c r="F4" s="96" t="s">
        <v>1298</v>
      </c>
    </row>
    <row r="5" ht="24" customHeight="1" spans="1:6">
      <c r="A5" s="96" t="s">
        <v>1299</v>
      </c>
      <c r="B5" s="97" t="s">
        <v>1300</v>
      </c>
      <c r="C5" s="97" t="s">
        <v>1301</v>
      </c>
      <c r="D5" s="96"/>
      <c r="E5" s="96"/>
      <c r="F5" s="96"/>
    </row>
    <row r="6" ht="23" customHeight="1" spans="1:6">
      <c r="A6" s="98">
        <v>212</v>
      </c>
      <c r="B6" s="99"/>
      <c r="C6" s="99"/>
      <c r="D6" s="100" t="s">
        <v>1302</v>
      </c>
      <c r="E6" s="101">
        <f>E7+E15+E18</f>
        <v>242965</v>
      </c>
      <c r="F6" s="100"/>
    </row>
    <row r="7" ht="23" customHeight="1" spans="1:6">
      <c r="A7" s="96"/>
      <c r="B7" s="97" t="s">
        <v>1303</v>
      </c>
      <c r="C7" s="97"/>
      <c r="D7" s="102" t="s">
        <v>1304</v>
      </c>
      <c r="E7" s="26">
        <f>E8+E9+E10+E11+E12+E13+E14</f>
        <v>242155</v>
      </c>
      <c r="F7" s="102"/>
    </row>
    <row r="8" ht="23" customHeight="1" spans="1:6">
      <c r="A8" s="96"/>
      <c r="B8" s="97"/>
      <c r="C8" s="97" t="s">
        <v>1305</v>
      </c>
      <c r="D8" s="102" t="s">
        <v>1306</v>
      </c>
      <c r="E8" s="26"/>
      <c r="F8" s="102"/>
    </row>
    <row r="9" ht="23" customHeight="1" spans="1:6">
      <c r="A9" s="96"/>
      <c r="B9" s="97"/>
      <c r="C9" s="97" t="s">
        <v>1307</v>
      </c>
      <c r="D9" s="102" t="s">
        <v>1308</v>
      </c>
      <c r="E9" s="26"/>
      <c r="F9" s="102"/>
    </row>
    <row r="10" ht="23" customHeight="1" spans="1:6">
      <c r="A10" s="96"/>
      <c r="B10" s="97"/>
      <c r="C10" s="97" t="s">
        <v>1309</v>
      </c>
      <c r="D10" s="102" t="s">
        <v>1310</v>
      </c>
      <c r="E10" s="26"/>
      <c r="F10" s="102"/>
    </row>
    <row r="11" ht="23" customHeight="1" spans="1:6">
      <c r="A11" s="96"/>
      <c r="B11" s="97"/>
      <c r="C11" s="97" t="s">
        <v>1311</v>
      </c>
      <c r="D11" s="102" t="s">
        <v>1312</v>
      </c>
      <c r="E11" s="26"/>
      <c r="F11" s="102"/>
    </row>
    <row r="12" ht="23" customHeight="1" spans="1:6">
      <c r="A12" s="96"/>
      <c r="B12" s="97"/>
      <c r="C12" s="97" t="s">
        <v>1313</v>
      </c>
      <c r="D12" s="102" t="s">
        <v>1314</v>
      </c>
      <c r="E12" s="26"/>
      <c r="F12" s="102"/>
    </row>
    <row r="13" ht="23" customHeight="1" spans="1:6">
      <c r="A13" s="96"/>
      <c r="B13" s="97"/>
      <c r="C13" s="97" t="s">
        <v>1315</v>
      </c>
      <c r="D13" s="102" t="s">
        <v>1316</v>
      </c>
      <c r="E13" s="26"/>
      <c r="F13" s="102"/>
    </row>
    <row r="14" ht="23" customHeight="1" spans="1:6">
      <c r="A14" s="96"/>
      <c r="B14" s="97"/>
      <c r="C14" s="97" t="s">
        <v>1317</v>
      </c>
      <c r="D14" s="102" t="s">
        <v>1318</v>
      </c>
      <c r="E14" s="26">
        <v>242155</v>
      </c>
      <c r="F14" s="102"/>
    </row>
    <row r="15" ht="23" customHeight="1" spans="1:6">
      <c r="A15" s="96"/>
      <c r="B15" s="97" t="s">
        <v>1319</v>
      </c>
      <c r="C15" s="97"/>
      <c r="D15" s="130" t="s">
        <v>1320</v>
      </c>
      <c r="E15" s="26">
        <f>E16+E17</f>
        <v>770</v>
      </c>
      <c r="F15" s="102"/>
    </row>
    <row r="16" ht="23" customHeight="1" spans="1:6">
      <c r="A16" s="96"/>
      <c r="B16" s="97"/>
      <c r="C16" s="97" t="s">
        <v>1321</v>
      </c>
      <c r="D16" s="102" t="s">
        <v>1322</v>
      </c>
      <c r="E16" s="26"/>
      <c r="F16" s="102"/>
    </row>
    <row r="17" ht="23" customHeight="1" spans="1:6">
      <c r="A17" s="96"/>
      <c r="B17" s="97"/>
      <c r="C17" s="97" t="s">
        <v>1317</v>
      </c>
      <c r="D17" s="102" t="s">
        <v>1323</v>
      </c>
      <c r="E17" s="26">
        <v>770</v>
      </c>
      <c r="F17" s="102"/>
    </row>
    <row r="18" ht="23" customHeight="1" spans="1:6">
      <c r="A18" s="131"/>
      <c r="B18" s="97">
        <v>14</v>
      </c>
      <c r="C18" s="97"/>
      <c r="D18" s="102" t="s">
        <v>1324</v>
      </c>
      <c r="E18" s="131">
        <f>E19+E20</f>
        <v>40</v>
      </c>
      <c r="F18" s="132"/>
    </row>
    <row r="19" ht="23" customHeight="1" spans="1:6">
      <c r="A19" s="131"/>
      <c r="B19" s="97"/>
      <c r="C19" s="97" t="s">
        <v>1321</v>
      </c>
      <c r="D19" s="102" t="s">
        <v>1325</v>
      </c>
      <c r="E19" s="131"/>
      <c r="F19" s="132"/>
    </row>
    <row r="20" ht="23" customHeight="1" spans="1:6">
      <c r="A20" s="131"/>
      <c r="B20" s="97"/>
      <c r="C20" s="97" t="s">
        <v>1326</v>
      </c>
      <c r="D20" s="102" t="s">
        <v>1327</v>
      </c>
      <c r="E20" s="131">
        <v>40</v>
      </c>
      <c r="F20" s="132"/>
    </row>
    <row r="21" ht="23" customHeight="1" spans="1:6">
      <c r="A21" s="98">
        <v>229</v>
      </c>
      <c r="B21" s="99"/>
      <c r="C21" s="99"/>
      <c r="D21" s="100" t="s">
        <v>1050</v>
      </c>
      <c r="E21" s="101">
        <f>E22</f>
        <v>18501</v>
      </c>
      <c r="F21" s="100"/>
    </row>
    <row r="22" ht="23" customHeight="1" spans="1:6">
      <c r="A22" s="96"/>
      <c r="B22" s="97" t="s">
        <v>1328</v>
      </c>
      <c r="C22" s="97"/>
      <c r="D22" s="102" t="s">
        <v>1329</v>
      </c>
      <c r="E22" s="26">
        <v>18501</v>
      </c>
      <c r="F22" s="102"/>
    </row>
    <row r="23" ht="23" customHeight="1" spans="1:6">
      <c r="A23" s="98"/>
      <c r="B23" s="97"/>
      <c r="C23" s="97" t="s">
        <v>1321</v>
      </c>
      <c r="D23" s="102" t="s">
        <v>1330</v>
      </c>
      <c r="E23" s="26">
        <v>18501</v>
      </c>
      <c r="F23" s="102"/>
    </row>
    <row r="24" ht="23" customHeight="1" spans="1:6">
      <c r="A24" s="98">
        <v>230</v>
      </c>
      <c r="B24" s="97"/>
      <c r="C24" s="97"/>
      <c r="D24" s="133" t="s">
        <v>1331</v>
      </c>
      <c r="E24" s="101">
        <f>E25</f>
        <v>30189</v>
      </c>
      <c r="F24" s="134"/>
    </row>
    <row r="25" ht="23" customHeight="1" spans="1:6">
      <c r="A25" s="135"/>
      <c r="B25" s="97" t="s">
        <v>1303</v>
      </c>
      <c r="C25" s="97"/>
      <c r="D25" s="136" t="s">
        <v>1332</v>
      </c>
      <c r="E25" s="26">
        <f>E26</f>
        <v>30189</v>
      </c>
      <c r="F25" s="134"/>
    </row>
    <row r="26" ht="23" customHeight="1" spans="1:6">
      <c r="A26" s="135"/>
      <c r="B26" s="97"/>
      <c r="C26" s="97" t="s">
        <v>1326</v>
      </c>
      <c r="D26" s="136" t="s">
        <v>1333</v>
      </c>
      <c r="E26" s="101">
        <v>30189</v>
      </c>
      <c r="F26" s="134"/>
    </row>
    <row r="27" ht="21" customHeight="1" spans="1:6">
      <c r="A27" s="131"/>
      <c r="B27" s="131"/>
      <c r="C27" s="131"/>
      <c r="D27" s="156" t="s">
        <v>1334</v>
      </c>
      <c r="E27" s="137">
        <f>E6+E21+E24</f>
        <v>291655</v>
      </c>
      <c r="F27" s="132"/>
    </row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</sheetData>
  <mergeCells count="5">
    <mergeCell ref="A2:F2"/>
    <mergeCell ref="A4:C4"/>
    <mergeCell ref="D4:D5"/>
    <mergeCell ref="E4:E5"/>
    <mergeCell ref="F4:F5"/>
  </mergeCells>
  <printOptions horizontalCentered="1"/>
  <pageMargins left="0.47244094488189" right="0.47244094488189" top="0.393700787401575" bottom="0.275590551181102" header="0.118110236220472" footer="0.118110236220472"/>
  <pageSetup paperSize="9" scale="94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96"/>
  <sheetViews>
    <sheetView workbookViewId="0">
      <selection activeCell="A1" sqref="A1"/>
    </sheetView>
  </sheetViews>
  <sheetFormatPr defaultColWidth="8.8" defaultRowHeight="14.25"/>
  <cols>
    <col min="1" max="1" width="57.75" style="124" customWidth="1"/>
    <col min="2" max="2" width="13.7" style="124" customWidth="1"/>
    <col min="3" max="3" width="2.4" style="124" customWidth="1"/>
    <col min="4" max="32" width="9" style="124" customWidth="1"/>
    <col min="33" max="224" width="8.8" style="124" customWidth="1"/>
    <col min="225" max="254" width="9" style="124" customWidth="1"/>
    <col min="255" max="16384" width="8.8" style="138"/>
  </cols>
  <sheetData>
    <row r="1" spans="1:2">
      <c r="A1" s="125" t="s">
        <v>1335</v>
      </c>
      <c r="B1" s="126"/>
    </row>
    <row r="2" ht="25.5" spans="1:2">
      <c r="A2" s="139" t="s">
        <v>1336</v>
      </c>
      <c r="B2" s="139"/>
    </row>
    <row r="3" customHeight="1" spans="1:2">
      <c r="A3" s="92"/>
      <c r="B3" s="124" t="s">
        <v>31</v>
      </c>
    </row>
    <row r="4" ht="31.5" customHeight="1" spans="1:2">
      <c r="A4" s="140" t="s">
        <v>1168</v>
      </c>
      <c r="B4" s="140"/>
    </row>
    <row r="5" ht="19.5" customHeight="1" spans="1:2">
      <c r="A5" s="141" t="s">
        <v>32</v>
      </c>
      <c r="B5" s="141" t="s">
        <v>33</v>
      </c>
    </row>
    <row r="6" ht="20.1" customHeight="1" spans="1:2">
      <c r="A6" s="142" t="s">
        <v>1337</v>
      </c>
      <c r="B6" s="143"/>
    </row>
    <row r="7" ht="20.1" customHeight="1" spans="1:2">
      <c r="A7" s="142" t="s">
        <v>1338</v>
      </c>
      <c r="B7" s="143"/>
    </row>
    <row r="8" ht="20.1" customHeight="1" spans="1:2">
      <c r="A8" s="142" t="s">
        <v>1339</v>
      </c>
      <c r="B8" s="143"/>
    </row>
    <row r="9" ht="20.1" customHeight="1" spans="1:2">
      <c r="A9" s="142" t="s">
        <v>1340</v>
      </c>
      <c r="B9" s="143"/>
    </row>
    <row r="10" ht="20.1" customHeight="1" spans="1:2">
      <c r="A10" s="142" t="s">
        <v>1341</v>
      </c>
      <c r="B10" s="143"/>
    </row>
    <row r="11" ht="20.1" customHeight="1" spans="1:2">
      <c r="A11" s="142" t="s">
        <v>1342</v>
      </c>
      <c r="B11" s="143"/>
    </row>
    <row r="12" ht="20.1" customHeight="1" spans="1:2">
      <c r="A12" s="142" t="s">
        <v>1343</v>
      </c>
      <c r="B12" s="143">
        <v>242155</v>
      </c>
    </row>
    <row r="13" ht="20.1" customHeight="1" spans="1:2">
      <c r="A13" s="107" t="s">
        <v>1344</v>
      </c>
      <c r="B13" s="143"/>
    </row>
    <row r="14" ht="20.1" customHeight="1" spans="1:2">
      <c r="A14" s="107" t="s">
        <v>1345</v>
      </c>
      <c r="B14" s="143"/>
    </row>
    <row r="15" ht="20.1" customHeight="1" spans="1:2">
      <c r="A15" s="107" t="s">
        <v>1346</v>
      </c>
      <c r="B15" s="143"/>
    </row>
    <row r="16" ht="20.1" customHeight="1" spans="1:2">
      <c r="A16" s="107" t="s">
        <v>1347</v>
      </c>
      <c r="B16" s="143"/>
    </row>
    <row r="17" ht="20.1" customHeight="1" spans="1:2">
      <c r="A17" s="107" t="s">
        <v>1348</v>
      </c>
      <c r="B17" s="143"/>
    </row>
    <row r="18" ht="20.1" customHeight="1" spans="1:2">
      <c r="A18" s="142" t="s">
        <v>1349</v>
      </c>
      <c r="B18" s="143"/>
    </row>
    <row r="19" ht="20.1" customHeight="1" spans="1:2">
      <c r="A19" s="142" t="s">
        <v>1350</v>
      </c>
      <c r="B19" s="143"/>
    </row>
    <row r="20" ht="20.1" customHeight="1" spans="1:2">
      <c r="A20" s="107" t="s">
        <v>1351</v>
      </c>
      <c r="B20" s="143"/>
    </row>
    <row r="21" ht="20.1" customHeight="1" spans="1:2">
      <c r="A21" s="107" t="s">
        <v>1352</v>
      </c>
      <c r="B21" s="143"/>
    </row>
    <row r="22" ht="20.1" customHeight="1" spans="1:2">
      <c r="A22" s="142" t="s">
        <v>1353</v>
      </c>
      <c r="B22" s="143">
        <v>1700</v>
      </c>
    </row>
    <row r="23" ht="20.1" customHeight="1" spans="1:2">
      <c r="A23" s="142" t="s">
        <v>1354</v>
      </c>
      <c r="B23" s="143"/>
    </row>
    <row r="24" ht="20.1" customHeight="1" spans="1:2">
      <c r="A24" s="142" t="s">
        <v>1355</v>
      </c>
      <c r="B24" s="143"/>
    </row>
    <row r="25" ht="20.1" customHeight="1" spans="1:2">
      <c r="A25" s="142" t="s">
        <v>1356</v>
      </c>
      <c r="B25" s="143"/>
    </row>
    <row r="26" ht="20.1" customHeight="1" spans="1:2">
      <c r="A26" s="142" t="s">
        <v>1357</v>
      </c>
      <c r="B26" s="143">
        <v>800</v>
      </c>
    </row>
    <row r="27" ht="20.1" customHeight="1" spans="1:2">
      <c r="A27" s="142" t="s">
        <v>1358</v>
      </c>
      <c r="B27" s="143"/>
    </row>
    <row r="28" ht="20.1" customHeight="1" spans="1:2">
      <c r="A28" s="143" t="s">
        <v>1359</v>
      </c>
      <c r="B28" s="143"/>
    </row>
    <row r="29" ht="20.1" customHeight="1" spans="1:2">
      <c r="A29" s="143" t="s">
        <v>1360</v>
      </c>
      <c r="B29" s="143"/>
    </row>
    <row r="30" ht="20.1" customHeight="1" spans="1:2">
      <c r="A30" s="143" t="s">
        <v>1361</v>
      </c>
      <c r="B30" s="143"/>
    </row>
    <row r="31" ht="20.1" customHeight="1" spans="1:2">
      <c r="A31" s="143" t="s">
        <v>1362</v>
      </c>
      <c r="B31" s="143"/>
    </row>
    <row r="32" ht="20.1" customHeight="1" spans="1:2">
      <c r="A32" s="143" t="s">
        <v>1363</v>
      </c>
      <c r="B32" s="143"/>
    </row>
    <row r="33" ht="20.1" customHeight="1" spans="1:2">
      <c r="A33" s="142" t="s">
        <v>1364</v>
      </c>
      <c r="B33" s="143">
        <v>47000</v>
      </c>
    </row>
    <row r="34" ht="20.1" customHeight="1" spans="1:2">
      <c r="A34" s="143" t="s">
        <v>1365</v>
      </c>
      <c r="B34" s="143"/>
    </row>
    <row r="35" ht="20.1" customHeight="1" spans="1:5">
      <c r="A35" s="144" t="s">
        <v>61</v>
      </c>
      <c r="B35" s="143">
        <f>B12+B22+B26+B33</f>
        <v>291655</v>
      </c>
      <c r="E35" s="124" t="s">
        <v>60</v>
      </c>
    </row>
    <row r="36" ht="20.1" customHeight="1" spans="1:2">
      <c r="A36" s="145" t="s">
        <v>1169</v>
      </c>
      <c r="B36" s="143">
        <f>B37++B40+B41+B43+B44</f>
        <v>0</v>
      </c>
    </row>
    <row r="37" ht="20.1" customHeight="1" spans="1:2">
      <c r="A37" s="143" t="s">
        <v>1366</v>
      </c>
      <c r="B37" s="143">
        <f>B38+B39</f>
        <v>0</v>
      </c>
    </row>
    <row r="38" ht="20.1" customHeight="1" spans="1:6">
      <c r="A38" s="143" t="s">
        <v>1367</v>
      </c>
      <c r="B38" s="143"/>
      <c r="C38" s="146"/>
      <c r="D38" s="146"/>
      <c r="E38" s="146"/>
      <c r="F38" s="146"/>
    </row>
    <row r="39" ht="20.1" customHeight="1" spans="1:2">
      <c r="A39" s="143" t="s">
        <v>1368</v>
      </c>
      <c r="B39" s="143"/>
    </row>
    <row r="40" ht="20.1" customHeight="1" spans="1:2">
      <c r="A40" s="143" t="s">
        <v>1369</v>
      </c>
      <c r="B40" s="143"/>
    </row>
    <row r="41" ht="20.1" customHeight="1" spans="1:2">
      <c r="A41" s="143" t="s">
        <v>1370</v>
      </c>
      <c r="B41" s="143"/>
    </row>
    <row r="42" ht="15.75" customHeight="1" spans="1:2">
      <c r="A42" s="143" t="s">
        <v>1371</v>
      </c>
      <c r="B42" s="143"/>
    </row>
    <row r="43" ht="20.1" customHeight="1" spans="1:2">
      <c r="A43" s="147" t="s">
        <v>1372</v>
      </c>
      <c r="B43" s="143"/>
    </row>
    <row r="44" ht="20.1" customHeight="1" spans="1:2">
      <c r="A44" s="147" t="s">
        <v>1373</v>
      </c>
      <c r="B44" s="143"/>
    </row>
    <row r="45" ht="20.1" customHeight="1" spans="1:2">
      <c r="A45" s="147"/>
      <c r="B45" s="143"/>
    </row>
    <row r="46" ht="20.1" customHeight="1" spans="1:2">
      <c r="A46" s="147"/>
      <c r="B46" s="143"/>
    </row>
    <row r="47" ht="20.1" customHeight="1" spans="1:2">
      <c r="A47" s="147"/>
      <c r="B47" s="143"/>
    </row>
    <row r="48" ht="20.1" customHeight="1" spans="1:2">
      <c r="A48" s="144" t="s">
        <v>1374</v>
      </c>
      <c r="B48" s="143">
        <f>B35+B36</f>
        <v>291655</v>
      </c>
    </row>
    <row r="49" s="138" customFormat="1" ht="20.1" customHeight="1" spans="1:254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4"/>
      <c r="DE49" s="124"/>
      <c r="DF49" s="124"/>
      <c r="DG49" s="124"/>
      <c r="DH49" s="124"/>
      <c r="DI49" s="124"/>
      <c r="DJ49" s="124"/>
      <c r="DK49" s="124"/>
      <c r="DL49" s="124"/>
      <c r="DM49" s="124"/>
      <c r="DN49" s="124"/>
      <c r="DO49" s="124"/>
      <c r="DP49" s="124"/>
      <c r="DQ49" s="124"/>
      <c r="DR49" s="124"/>
      <c r="DS49" s="124"/>
      <c r="DT49" s="124"/>
      <c r="DU49" s="124"/>
      <c r="DV49" s="124"/>
      <c r="DW49" s="124"/>
      <c r="DX49" s="124"/>
      <c r="DY49" s="124"/>
      <c r="DZ49" s="124"/>
      <c r="EA49" s="124"/>
      <c r="EB49" s="124"/>
      <c r="EC49" s="124"/>
      <c r="ED49" s="124"/>
      <c r="EE49" s="124"/>
      <c r="EF49" s="124"/>
      <c r="EG49" s="124"/>
      <c r="EH49" s="124"/>
      <c r="EI49" s="124"/>
      <c r="EJ49" s="124"/>
      <c r="EK49" s="124"/>
      <c r="EL49" s="124"/>
      <c r="EM49" s="124"/>
      <c r="EN49" s="124"/>
      <c r="EO49" s="124"/>
      <c r="EP49" s="124"/>
      <c r="EQ49" s="124"/>
      <c r="ER49" s="124"/>
      <c r="ES49" s="124"/>
      <c r="ET49" s="124"/>
      <c r="EU49" s="124"/>
      <c r="EV49" s="124"/>
      <c r="EW49" s="124"/>
      <c r="EX49" s="124"/>
      <c r="EY49" s="124"/>
      <c r="EZ49" s="124"/>
      <c r="FA49" s="124"/>
      <c r="FB49" s="124"/>
      <c r="FC49" s="124"/>
      <c r="FD49" s="124"/>
      <c r="FE49" s="124"/>
      <c r="FF49" s="124"/>
      <c r="FG49" s="124"/>
      <c r="FH49" s="124"/>
      <c r="FI49" s="124"/>
      <c r="FJ49" s="124"/>
      <c r="FK49" s="124"/>
      <c r="FL49" s="124"/>
      <c r="FM49" s="124"/>
      <c r="FN49" s="124"/>
      <c r="FO49" s="124"/>
      <c r="FP49" s="124"/>
      <c r="FQ49" s="124"/>
      <c r="FR49" s="124"/>
      <c r="FS49" s="124"/>
      <c r="FT49" s="124"/>
      <c r="FU49" s="124"/>
      <c r="FV49" s="124"/>
      <c r="FW49" s="124"/>
      <c r="FX49" s="124"/>
      <c r="FY49" s="124"/>
      <c r="FZ49" s="124"/>
      <c r="GA49" s="124"/>
      <c r="GB49" s="124"/>
      <c r="GC49" s="124"/>
      <c r="GD49" s="124"/>
      <c r="GE49" s="124"/>
      <c r="GF49" s="124"/>
      <c r="GG49" s="124"/>
      <c r="GH49" s="124"/>
      <c r="GI49" s="124"/>
      <c r="GJ49" s="124"/>
      <c r="GK49" s="124"/>
      <c r="GL49" s="124"/>
      <c r="GM49" s="124"/>
      <c r="GN49" s="124"/>
      <c r="GO49" s="124"/>
      <c r="GP49" s="124"/>
      <c r="GQ49" s="124"/>
      <c r="GR49" s="124"/>
      <c r="GS49" s="124"/>
      <c r="GT49" s="124"/>
      <c r="GU49" s="124"/>
      <c r="GV49" s="124"/>
      <c r="GW49" s="124"/>
      <c r="GX49" s="124"/>
      <c r="GY49" s="124"/>
      <c r="GZ49" s="124"/>
      <c r="HA49" s="124"/>
      <c r="HB49" s="124"/>
      <c r="HC49" s="124"/>
      <c r="HD49" s="124"/>
      <c r="HE49" s="124"/>
      <c r="HF49" s="124"/>
      <c r="HG49" s="124"/>
      <c r="HH49" s="124"/>
      <c r="HI49" s="124"/>
      <c r="HJ49" s="124"/>
      <c r="HK49" s="124"/>
      <c r="HL49" s="124"/>
      <c r="HM49" s="124"/>
      <c r="HN49" s="124"/>
      <c r="HO49" s="124"/>
      <c r="HP49" s="124"/>
      <c r="HQ49" s="124"/>
      <c r="HR49" s="124"/>
      <c r="HS49" s="124"/>
      <c r="HT49" s="124"/>
      <c r="HU49" s="124"/>
      <c r="HV49" s="124"/>
      <c r="HW49" s="124"/>
      <c r="HX49" s="124"/>
      <c r="HY49" s="124"/>
      <c r="HZ49" s="124"/>
      <c r="IA49" s="124"/>
      <c r="IB49" s="124"/>
      <c r="IC49" s="124"/>
      <c r="ID49" s="124"/>
      <c r="IE49" s="124"/>
      <c r="IF49" s="124"/>
      <c r="IG49" s="124"/>
      <c r="IH49" s="124"/>
      <c r="II49" s="124"/>
      <c r="IJ49" s="124"/>
      <c r="IK49" s="124"/>
      <c r="IL49" s="124"/>
      <c r="IM49" s="124"/>
      <c r="IN49" s="124"/>
      <c r="IO49" s="124"/>
      <c r="IP49" s="124"/>
      <c r="IQ49" s="124"/>
      <c r="IR49" s="124"/>
      <c r="IS49" s="124"/>
      <c r="IT49" s="124"/>
    </row>
    <row r="50" s="138" customFormat="1" ht="20.1" customHeight="1" spans="1:254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  <c r="CS50" s="124"/>
      <c r="CT50" s="124"/>
      <c r="CU50" s="124"/>
      <c r="CV50" s="124"/>
      <c r="CW50" s="124"/>
      <c r="CX50" s="124"/>
      <c r="CY50" s="124"/>
      <c r="CZ50" s="124"/>
      <c r="DA50" s="124"/>
      <c r="DB50" s="124"/>
      <c r="DC50" s="124"/>
      <c r="DD50" s="124"/>
      <c r="DE50" s="124"/>
      <c r="DF50" s="124"/>
      <c r="DG50" s="124"/>
      <c r="DH50" s="124"/>
      <c r="DI50" s="124"/>
      <c r="DJ50" s="124"/>
      <c r="DK50" s="124"/>
      <c r="DL50" s="124"/>
      <c r="DM50" s="124"/>
      <c r="DN50" s="124"/>
      <c r="DO50" s="124"/>
      <c r="DP50" s="124"/>
      <c r="DQ50" s="124"/>
      <c r="DR50" s="124"/>
      <c r="DS50" s="124"/>
      <c r="DT50" s="124"/>
      <c r="DU50" s="124"/>
      <c r="DV50" s="124"/>
      <c r="DW50" s="124"/>
      <c r="DX50" s="124"/>
      <c r="DY50" s="124"/>
      <c r="DZ50" s="124"/>
      <c r="EA50" s="124"/>
      <c r="EB50" s="124"/>
      <c r="EC50" s="124"/>
      <c r="ED50" s="124"/>
      <c r="EE50" s="124"/>
      <c r="EF50" s="124"/>
      <c r="EG50" s="124"/>
      <c r="EH50" s="124"/>
      <c r="EI50" s="124"/>
      <c r="EJ50" s="124"/>
      <c r="EK50" s="124"/>
      <c r="EL50" s="124"/>
      <c r="EM50" s="124"/>
      <c r="EN50" s="124"/>
      <c r="EO50" s="124"/>
      <c r="EP50" s="124"/>
      <c r="EQ50" s="124"/>
      <c r="ER50" s="124"/>
      <c r="ES50" s="124"/>
      <c r="ET50" s="124"/>
      <c r="EU50" s="124"/>
      <c r="EV50" s="124"/>
      <c r="EW50" s="124"/>
      <c r="EX50" s="124"/>
      <c r="EY50" s="124"/>
      <c r="EZ50" s="124"/>
      <c r="FA50" s="124"/>
      <c r="FB50" s="124"/>
      <c r="FC50" s="124"/>
      <c r="FD50" s="124"/>
      <c r="FE50" s="124"/>
      <c r="FF50" s="124"/>
      <c r="FG50" s="124"/>
      <c r="FH50" s="124"/>
      <c r="FI50" s="124"/>
      <c r="FJ50" s="124"/>
      <c r="FK50" s="124"/>
      <c r="FL50" s="124"/>
      <c r="FM50" s="124"/>
      <c r="FN50" s="124"/>
      <c r="FO50" s="124"/>
      <c r="FP50" s="124"/>
      <c r="FQ50" s="124"/>
      <c r="FR50" s="124"/>
      <c r="FS50" s="124"/>
      <c r="FT50" s="124"/>
      <c r="FU50" s="124"/>
      <c r="FV50" s="124"/>
      <c r="FW50" s="124"/>
      <c r="FX50" s="124"/>
      <c r="FY50" s="124"/>
      <c r="FZ50" s="124"/>
      <c r="GA50" s="124"/>
      <c r="GB50" s="124"/>
      <c r="GC50" s="124"/>
      <c r="GD50" s="124"/>
      <c r="GE50" s="124"/>
      <c r="GF50" s="124"/>
      <c r="GG50" s="124"/>
      <c r="GH50" s="124"/>
      <c r="GI50" s="124"/>
      <c r="GJ50" s="124"/>
      <c r="GK50" s="124"/>
      <c r="GL50" s="124"/>
      <c r="GM50" s="124"/>
      <c r="GN50" s="124"/>
      <c r="GO50" s="124"/>
      <c r="GP50" s="124"/>
      <c r="GQ50" s="124"/>
      <c r="GR50" s="124"/>
      <c r="GS50" s="124"/>
      <c r="GT50" s="124"/>
      <c r="GU50" s="124"/>
      <c r="GV50" s="124"/>
      <c r="GW50" s="124"/>
      <c r="GX50" s="124"/>
      <c r="GY50" s="124"/>
      <c r="GZ50" s="124"/>
      <c r="HA50" s="124"/>
      <c r="HB50" s="124"/>
      <c r="HC50" s="124"/>
      <c r="HD50" s="124"/>
      <c r="HE50" s="124"/>
      <c r="HF50" s="124"/>
      <c r="HG50" s="124"/>
      <c r="HH50" s="124"/>
      <c r="HI50" s="124"/>
      <c r="HJ50" s="124"/>
      <c r="HK50" s="124"/>
      <c r="HL50" s="124"/>
      <c r="HM50" s="124"/>
      <c r="HN50" s="124"/>
      <c r="HO50" s="124"/>
      <c r="HP50" s="124"/>
      <c r="HQ50" s="124"/>
      <c r="HR50" s="124"/>
      <c r="HS50" s="124"/>
      <c r="HT50" s="124"/>
      <c r="HU50" s="124"/>
      <c r="HV50" s="124"/>
      <c r="HW50" s="124"/>
      <c r="HX50" s="124"/>
      <c r="HY50" s="124"/>
      <c r="HZ50" s="124"/>
      <c r="IA50" s="124"/>
      <c r="IB50" s="124"/>
      <c r="IC50" s="124"/>
      <c r="ID50" s="124"/>
      <c r="IE50" s="124"/>
      <c r="IF50" s="124"/>
      <c r="IG50" s="124"/>
      <c r="IH50" s="124"/>
      <c r="II50" s="124"/>
      <c r="IJ50" s="124"/>
      <c r="IK50" s="124"/>
      <c r="IL50" s="124"/>
      <c r="IM50" s="124"/>
      <c r="IN50" s="124"/>
      <c r="IO50" s="124"/>
      <c r="IP50" s="124"/>
      <c r="IQ50" s="124"/>
      <c r="IR50" s="124"/>
      <c r="IS50" s="124"/>
      <c r="IT50" s="124"/>
    </row>
    <row r="51" s="138" customFormat="1" ht="20.1" customHeight="1" spans="1:254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4"/>
      <c r="FL51" s="124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124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4"/>
      <c r="HD51" s="124"/>
      <c r="HE51" s="124"/>
      <c r="HF51" s="124"/>
      <c r="HG51" s="124"/>
      <c r="HH51" s="124"/>
      <c r="HI51" s="124"/>
      <c r="HJ51" s="124"/>
      <c r="HK51" s="124"/>
      <c r="HL51" s="124"/>
      <c r="HM51" s="124"/>
      <c r="HN51" s="124"/>
      <c r="HO51" s="124"/>
      <c r="HP51" s="124"/>
      <c r="HQ51" s="124"/>
      <c r="HR51" s="124"/>
      <c r="HS51" s="124"/>
      <c r="HT51" s="124"/>
      <c r="HU51" s="124"/>
      <c r="HV51" s="124"/>
      <c r="HW51" s="124"/>
      <c r="HX51" s="124"/>
      <c r="HY51" s="124"/>
      <c r="HZ51" s="124"/>
      <c r="IA51" s="124"/>
      <c r="IB51" s="124"/>
      <c r="IC51" s="124"/>
      <c r="ID51" s="124"/>
      <c r="IE51" s="124"/>
      <c r="IF51" s="124"/>
      <c r="IG51" s="124"/>
      <c r="IH51" s="124"/>
      <c r="II51" s="124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</row>
    <row r="52" s="138" customFormat="1" ht="20.1" customHeight="1" spans="1:254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</row>
    <row r="53" s="138" customFormat="1" ht="20.1" customHeight="1" spans="1:254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/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124"/>
      <c r="FY53" s="124"/>
      <c r="FZ53" s="124"/>
      <c r="GA53" s="124"/>
      <c r="GB53" s="124"/>
      <c r="GC53" s="124"/>
      <c r="GD53" s="124"/>
      <c r="GE53" s="124"/>
      <c r="GF53" s="124"/>
      <c r="GG53" s="124"/>
      <c r="GH53" s="124"/>
      <c r="GI53" s="124"/>
      <c r="GJ53" s="124"/>
      <c r="GK53" s="124"/>
      <c r="GL53" s="124"/>
      <c r="GM53" s="124"/>
      <c r="GN53" s="124"/>
      <c r="GO53" s="124"/>
      <c r="GP53" s="124"/>
      <c r="GQ53" s="124"/>
      <c r="GR53" s="124"/>
      <c r="GS53" s="124"/>
      <c r="GT53" s="124"/>
      <c r="GU53" s="124"/>
      <c r="GV53" s="124"/>
      <c r="GW53" s="124"/>
      <c r="GX53" s="124"/>
      <c r="GY53" s="124"/>
      <c r="GZ53" s="124"/>
      <c r="HA53" s="124"/>
      <c r="HB53" s="124"/>
      <c r="HC53" s="124"/>
      <c r="HD53" s="124"/>
      <c r="HE53" s="124"/>
      <c r="HF53" s="124"/>
      <c r="HG53" s="124"/>
      <c r="HH53" s="124"/>
      <c r="HI53" s="124"/>
      <c r="HJ53" s="124"/>
      <c r="HK53" s="124"/>
      <c r="HL53" s="124"/>
      <c r="HM53" s="124"/>
      <c r="HN53" s="124"/>
      <c r="HO53" s="124"/>
      <c r="HP53" s="124"/>
      <c r="HQ53" s="124"/>
      <c r="HR53" s="124"/>
      <c r="HS53" s="124"/>
      <c r="HT53" s="124"/>
      <c r="HU53" s="124"/>
      <c r="HV53" s="124"/>
      <c r="HW53" s="124"/>
      <c r="HX53" s="124"/>
      <c r="HY53" s="124"/>
      <c r="HZ53" s="124"/>
      <c r="IA53" s="124"/>
      <c r="IB53" s="124"/>
      <c r="IC53" s="124"/>
      <c r="ID53" s="124"/>
      <c r="IE53" s="124"/>
      <c r="IF53" s="124"/>
      <c r="IG53" s="124"/>
      <c r="IH53" s="124"/>
      <c r="II53" s="124"/>
      <c r="IJ53" s="124"/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</row>
    <row r="54" s="138" customFormat="1" ht="20.1" customHeight="1" spans="1:254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24"/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/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/>
      <c r="EI54" s="124"/>
      <c r="EJ54" s="124"/>
      <c r="EK54" s="124"/>
      <c r="EL54" s="124"/>
      <c r="EM54" s="124"/>
      <c r="EN54" s="124"/>
      <c r="EO54" s="124"/>
      <c r="EP54" s="124"/>
      <c r="EQ54" s="124"/>
      <c r="ER54" s="124"/>
      <c r="ES54" s="124"/>
      <c r="ET54" s="124"/>
      <c r="EU54" s="124"/>
      <c r="EV54" s="124"/>
      <c r="EW54" s="124"/>
      <c r="EX54" s="124"/>
      <c r="EY54" s="124"/>
      <c r="EZ54" s="124"/>
      <c r="FA54" s="124"/>
      <c r="FB54" s="124"/>
      <c r="FC54" s="124"/>
      <c r="FD54" s="124"/>
      <c r="FE54" s="124"/>
      <c r="FF54" s="124"/>
      <c r="FG54" s="124"/>
      <c r="FH54" s="124"/>
      <c r="FI54" s="124"/>
      <c r="FJ54" s="124"/>
      <c r="FK54" s="124"/>
      <c r="FL54" s="124"/>
      <c r="FM54" s="124"/>
      <c r="FN54" s="124"/>
      <c r="FO54" s="124"/>
      <c r="FP54" s="124"/>
      <c r="FQ54" s="124"/>
      <c r="FR54" s="124"/>
      <c r="FS54" s="124"/>
      <c r="FT54" s="124"/>
      <c r="FU54" s="124"/>
      <c r="FV54" s="124"/>
      <c r="FW54" s="124"/>
      <c r="FX54" s="124"/>
      <c r="FY54" s="124"/>
      <c r="FZ54" s="124"/>
      <c r="GA54" s="124"/>
      <c r="GB54" s="124"/>
      <c r="GC54" s="124"/>
      <c r="GD54" s="124"/>
      <c r="GE54" s="124"/>
      <c r="GF54" s="124"/>
      <c r="GG54" s="124"/>
      <c r="GH54" s="124"/>
      <c r="GI54" s="124"/>
      <c r="GJ54" s="124"/>
      <c r="GK54" s="124"/>
      <c r="GL54" s="124"/>
      <c r="GM54" s="124"/>
      <c r="GN54" s="124"/>
      <c r="GO54" s="124"/>
      <c r="GP54" s="124"/>
      <c r="GQ54" s="124"/>
      <c r="GR54" s="124"/>
      <c r="GS54" s="124"/>
      <c r="GT54" s="124"/>
      <c r="GU54" s="124"/>
      <c r="GV54" s="124"/>
      <c r="GW54" s="124"/>
      <c r="GX54" s="124"/>
      <c r="GY54" s="124"/>
      <c r="GZ54" s="124"/>
      <c r="HA54" s="124"/>
      <c r="HB54" s="124"/>
      <c r="HC54" s="124"/>
      <c r="HD54" s="124"/>
      <c r="HE54" s="124"/>
      <c r="HF54" s="124"/>
      <c r="HG54" s="124"/>
      <c r="HH54" s="124"/>
      <c r="HI54" s="124"/>
      <c r="HJ54" s="124"/>
      <c r="HK54" s="124"/>
      <c r="HL54" s="124"/>
      <c r="HM54" s="124"/>
      <c r="HN54" s="124"/>
      <c r="HO54" s="124"/>
      <c r="HP54" s="124"/>
      <c r="HQ54" s="124"/>
      <c r="HR54" s="124"/>
      <c r="HS54" s="124"/>
      <c r="HT54" s="124"/>
      <c r="HU54" s="124"/>
      <c r="HV54" s="124"/>
      <c r="HW54" s="124"/>
      <c r="HX54" s="124"/>
      <c r="HY54" s="124"/>
      <c r="HZ54" s="124"/>
      <c r="IA54" s="124"/>
      <c r="IB54" s="124"/>
      <c r="IC54" s="124"/>
      <c r="ID54" s="124"/>
      <c r="IE54" s="124"/>
      <c r="IF54" s="124"/>
      <c r="IG54" s="124"/>
      <c r="IH54" s="124"/>
      <c r="II54" s="124"/>
      <c r="IJ54" s="124"/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</row>
    <row r="55" s="138" customFormat="1" ht="20.1" customHeight="1" spans="1:254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124"/>
      <c r="IH55" s="124"/>
      <c r="II55" s="124"/>
      <c r="IJ55" s="124"/>
      <c r="IK55" s="124"/>
      <c r="IL55" s="124"/>
      <c r="IM55" s="124"/>
      <c r="IN55" s="124"/>
      <c r="IO55" s="124"/>
      <c r="IP55" s="124"/>
      <c r="IQ55" s="124"/>
      <c r="IR55" s="124"/>
      <c r="IS55" s="124"/>
      <c r="IT55" s="124"/>
    </row>
    <row r="56" s="138" customFormat="1" ht="20.1" customHeight="1" spans="1:254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  <c r="IO56" s="124"/>
      <c r="IP56" s="124"/>
      <c r="IQ56" s="124"/>
      <c r="IR56" s="124"/>
      <c r="IS56" s="124"/>
      <c r="IT56" s="124"/>
    </row>
    <row r="57" s="138" customFormat="1" ht="20.1" customHeight="1" spans="1:254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4"/>
      <c r="IP57" s="124"/>
      <c r="IQ57" s="124"/>
      <c r="IR57" s="124"/>
      <c r="IS57" s="124"/>
      <c r="IT57" s="124"/>
    </row>
    <row r="58" s="138" customFormat="1" ht="20.1" customHeight="1" spans="1:254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  <c r="ER58" s="124"/>
      <c r="ES58" s="124"/>
      <c r="ET58" s="124"/>
      <c r="EU58" s="124"/>
      <c r="EV58" s="124"/>
      <c r="EW58" s="124"/>
      <c r="EX58" s="124"/>
      <c r="EY58" s="124"/>
      <c r="EZ58" s="124"/>
      <c r="FA58" s="124"/>
      <c r="FB58" s="124"/>
      <c r="FC58" s="124"/>
      <c r="FD58" s="124"/>
      <c r="FE58" s="124"/>
      <c r="FF58" s="124"/>
      <c r="FG58" s="124"/>
      <c r="FH58" s="124"/>
      <c r="FI58" s="124"/>
      <c r="FJ58" s="124"/>
      <c r="FK58" s="124"/>
      <c r="FL58" s="124"/>
      <c r="FM58" s="124"/>
      <c r="FN58" s="124"/>
      <c r="FO58" s="124"/>
      <c r="FP58" s="124"/>
      <c r="FQ58" s="124"/>
      <c r="FR58" s="124"/>
      <c r="FS58" s="124"/>
      <c r="FT58" s="124"/>
      <c r="FU58" s="124"/>
      <c r="FV58" s="124"/>
      <c r="FW58" s="124"/>
      <c r="FX58" s="124"/>
      <c r="FY58" s="124"/>
      <c r="FZ58" s="124"/>
      <c r="GA58" s="124"/>
      <c r="GB58" s="124"/>
      <c r="GC58" s="124"/>
      <c r="GD58" s="124"/>
      <c r="GE58" s="124"/>
      <c r="GF58" s="124"/>
      <c r="GG58" s="124"/>
      <c r="GH58" s="124"/>
      <c r="GI58" s="124"/>
      <c r="GJ58" s="124"/>
      <c r="GK58" s="124"/>
      <c r="GL58" s="124"/>
      <c r="GM58" s="124"/>
      <c r="GN58" s="124"/>
      <c r="GO58" s="124"/>
      <c r="GP58" s="124"/>
      <c r="GQ58" s="124"/>
      <c r="GR58" s="124"/>
      <c r="GS58" s="124"/>
      <c r="GT58" s="124"/>
      <c r="GU58" s="124"/>
      <c r="GV58" s="124"/>
      <c r="GW58" s="124"/>
      <c r="GX58" s="124"/>
      <c r="GY58" s="124"/>
      <c r="GZ58" s="124"/>
      <c r="HA58" s="124"/>
      <c r="HB58" s="124"/>
      <c r="HC58" s="124"/>
      <c r="HD58" s="124"/>
      <c r="HE58" s="124"/>
      <c r="HF58" s="124"/>
      <c r="HG58" s="124"/>
      <c r="HH58" s="124"/>
      <c r="HI58" s="124"/>
      <c r="HJ58" s="124"/>
      <c r="HK58" s="124"/>
      <c r="HL58" s="124"/>
      <c r="HM58" s="124"/>
      <c r="HN58" s="124"/>
      <c r="HO58" s="124"/>
      <c r="HP58" s="124"/>
      <c r="HQ58" s="124"/>
      <c r="HR58" s="124"/>
      <c r="HS58" s="124"/>
      <c r="HT58" s="124"/>
      <c r="HU58" s="124"/>
      <c r="HV58" s="124"/>
      <c r="HW58" s="124"/>
      <c r="HX58" s="124"/>
      <c r="HY58" s="124"/>
      <c r="HZ58" s="124"/>
      <c r="IA58" s="124"/>
      <c r="IB58" s="124"/>
      <c r="IC58" s="124"/>
      <c r="ID58" s="124"/>
      <c r="IE58" s="124"/>
      <c r="IF58" s="124"/>
      <c r="IG58" s="124"/>
      <c r="IH58" s="124"/>
      <c r="II58" s="124"/>
      <c r="IJ58" s="124"/>
      <c r="IK58" s="124"/>
      <c r="IL58" s="124"/>
      <c r="IM58" s="124"/>
      <c r="IN58" s="124"/>
      <c r="IO58" s="124"/>
      <c r="IP58" s="124"/>
      <c r="IQ58" s="124"/>
      <c r="IR58" s="124"/>
      <c r="IS58" s="124"/>
      <c r="IT58" s="124"/>
    </row>
    <row r="59" s="138" customFormat="1" ht="20.1" customHeight="1" spans="1:254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24"/>
      <c r="EN59" s="124"/>
      <c r="EO59" s="124"/>
      <c r="EP59" s="124"/>
      <c r="EQ59" s="124"/>
      <c r="ER59" s="124"/>
      <c r="ES59" s="124"/>
      <c r="ET59" s="124"/>
      <c r="EU59" s="124"/>
      <c r="EV59" s="124"/>
      <c r="EW59" s="124"/>
      <c r="EX59" s="124"/>
      <c r="EY59" s="124"/>
      <c r="EZ59" s="124"/>
      <c r="FA59" s="124"/>
      <c r="FB59" s="124"/>
      <c r="FC59" s="124"/>
      <c r="FD59" s="124"/>
      <c r="FE59" s="124"/>
      <c r="FF59" s="124"/>
      <c r="FG59" s="124"/>
      <c r="FH59" s="124"/>
      <c r="FI59" s="124"/>
      <c r="FJ59" s="124"/>
      <c r="FK59" s="124"/>
      <c r="FL59" s="124"/>
      <c r="FM59" s="124"/>
      <c r="FN59" s="124"/>
      <c r="FO59" s="124"/>
      <c r="FP59" s="124"/>
      <c r="FQ59" s="124"/>
      <c r="FR59" s="124"/>
      <c r="FS59" s="124"/>
      <c r="FT59" s="124"/>
      <c r="FU59" s="124"/>
      <c r="FV59" s="124"/>
      <c r="FW59" s="124"/>
      <c r="FX59" s="124"/>
      <c r="FY59" s="124"/>
      <c r="FZ59" s="124"/>
      <c r="GA59" s="124"/>
      <c r="GB59" s="124"/>
      <c r="GC59" s="124"/>
      <c r="GD59" s="124"/>
      <c r="GE59" s="124"/>
      <c r="GF59" s="124"/>
      <c r="GG59" s="124"/>
      <c r="GH59" s="124"/>
      <c r="GI59" s="124"/>
      <c r="GJ59" s="124"/>
      <c r="GK59" s="124"/>
      <c r="GL59" s="124"/>
      <c r="GM59" s="124"/>
      <c r="GN59" s="124"/>
      <c r="GO59" s="124"/>
      <c r="GP59" s="124"/>
      <c r="GQ59" s="124"/>
      <c r="GR59" s="124"/>
      <c r="GS59" s="124"/>
      <c r="GT59" s="124"/>
      <c r="GU59" s="124"/>
      <c r="GV59" s="124"/>
      <c r="GW59" s="124"/>
      <c r="GX59" s="124"/>
      <c r="GY59" s="124"/>
      <c r="GZ59" s="124"/>
      <c r="HA59" s="124"/>
      <c r="HB59" s="124"/>
      <c r="HC59" s="124"/>
      <c r="HD59" s="124"/>
      <c r="HE59" s="124"/>
      <c r="HF59" s="124"/>
      <c r="HG59" s="124"/>
      <c r="HH59" s="124"/>
      <c r="HI59" s="124"/>
      <c r="HJ59" s="124"/>
      <c r="HK59" s="124"/>
      <c r="HL59" s="124"/>
      <c r="HM59" s="124"/>
      <c r="HN59" s="124"/>
      <c r="HO59" s="124"/>
      <c r="HP59" s="124"/>
      <c r="HQ59" s="124"/>
      <c r="HR59" s="124"/>
      <c r="HS59" s="124"/>
      <c r="HT59" s="124"/>
      <c r="HU59" s="124"/>
      <c r="HV59" s="124"/>
      <c r="HW59" s="124"/>
      <c r="HX59" s="124"/>
      <c r="HY59" s="124"/>
      <c r="HZ59" s="124"/>
      <c r="IA59" s="124"/>
      <c r="IB59" s="124"/>
      <c r="IC59" s="124"/>
      <c r="ID59" s="124"/>
      <c r="IE59" s="124"/>
      <c r="IF59" s="124"/>
      <c r="IG59" s="124"/>
      <c r="IH59" s="124"/>
      <c r="II59" s="124"/>
      <c r="IJ59" s="124"/>
      <c r="IK59" s="124"/>
      <c r="IL59" s="124"/>
      <c r="IM59" s="124"/>
      <c r="IN59" s="124"/>
      <c r="IO59" s="124"/>
      <c r="IP59" s="124"/>
      <c r="IQ59" s="124"/>
      <c r="IR59" s="124"/>
      <c r="IS59" s="124"/>
      <c r="IT59" s="124"/>
    </row>
    <row r="60" s="138" customFormat="1" ht="20.1" customHeight="1" spans="1:254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  <c r="DR60" s="124"/>
      <c r="DS60" s="124"/>
      <c r="DT60" s="124"/>
      <c r="DU60" s="124"/>
      <c r="DV60" s="124"/>
      <c r="DW60" s="124"/>
      <c r="DX60" s="124"/>
      <c r="DY60" s="124"/>
      <c r="DZ60" s="124"/>
      <c r="EA60" s="124"/>
      <c r="EB60" s="124"/>
      <c r="EC60" s="124"/>
      <c r="ED60" s="124"/>
      <c r="EE60" s="124"/>
      <c r="EF60" s="124"/>
      <c r="EG60" s="124"/>
      <c r="EH60" s="124"/>
      <c r="EI60" s="124"/>
      <c r="EJ60" s="124"/>
      <c r="EK60" s="124"/>
      <c r="EL60" s="124"/>
      <c r="EM60" s="124"/>
      <c r="EN60" s="124"/>
      <c r="EO60" s="124"/>
      <c r="EP60" s="124"/>
      <c r="EQ60" s="124"/>
      <c r="ER60" s="124"/>
      <c r="ES60" s="124"/>
      <c r="ET60" s="124"/>
      <c r="EU60" s="124"/>
      <c r="EV60" s="124"/>
      <c r="EW60" s="124"/>
      <c r="EX60" s="124"/>
      <c r="EY60" s="124"/>
      <c r="EZ60" s="124"/>
      <c r="FA60" s="124"/>
      <c r="FB60" s="124"/>
      <c r="FC60" s="124"/>
      <c r="FD60" s="124"/>
      <c r="FE60" s="124"/>
      <c r="FF60" s="124"/>
      <c r="FG60" s="124"/>
      <c r="FH60" s="124"/>
      <c r="FI60" s="124"/>
      <c r="FJ60" s="124"/>
      <c r="FK60" s="124"/>
      <c r="FL60" s="124"/>
      <c r="FM60" s="124"/>
      <c r="FN60" s="124"/>
      <c r="FO60" s="124"/>
      <c r="FP60" s="124"/>
      <c r="FQ60" s="124"/>
      <c r="FR60" s="124"/>
      <c r="FS60" s="124"/>
      <c r="FT60" s="124"/>
      <c r="FU60" s="124"/>
      <c r="FV60" s="124"/>
      <c r="FW60" s="124"/>
      <c r="FX60" s="124"/>
      <c r="FY60" s="124"/>
      <c r="FZ60" s="124"/>
      <c r="GA60" s="124"/>
      <c r="GB60" s="124"/>
      <c r="GC60" s="124"/>
      <c r="GD60" s="124"/>
      <c r="GE60" s="124"/>
      <c r="GF60" s="124"/>
      <c r="GG60" s="124"/>
      <c r="GH60" s="124"/>
      <c r="GI60" s="124"/>
      <c r="GJ60" s="124"/>
      <c r="GK60" s="124"/>
      <c r="GL60" s="124"/>
      <c r="GM60" s="124"/>
      <c r="GN60" s="124"/>
      <c r="GO60" s="124"/>
      <c r="GP60" s="124"/>
      <c r="GQ60" s="124"/>
      <c r="GR60" s="124"/>
      <c r="GS60" s="124"/>
      <c r="GT60" s="124"/>
      <c r="GU60" s="124"/>
      <c r="GV60" s="124"/>
      <c r="GW60" s="124"/>
      <c r="GX60" s="124"/>
      <c r="GY60" s="124"/>
      <c r="GZ60" s="124"/>
      <c r="HA60" s="124"/>
      <c r="HB60" s="124"/>
      <c r="HC60" s="124"/>
      <c r="HD60" s="124"/>
      <c r="HE60" s="124"/>
      <c r="HF60" s="124"/>
      <c r="HG60" s="124"/>
      <c r="HH60" s="124"/>
      <c r="HI60" s="124"/>
      <c r="HJ60" s="124"/>
      <c r="HK60" s="124"/>
      <c r="HL60" s="124"/>
      <c r="HM60" s="124"/>
      <c r="HN60" s="124"/>
      <c r="HO60" s="124"/>
      <c r="HP60" s="124"/>
      <c r="HQ60" s="124"/>
      <c r="HR60" s="124"/>
      <c r="HS60" s="124"/>
      <c r="HT60" s="124"/>
      <c r="HU60" s="124"/>
      <c r="HV60" s="124"/>
      <c r="HW60" s="124"/>
      <c r="HX60" s="124"/>
      <c r="HY60" s="124"/>
      <c r="HZ60" s="124"/>
      <c r="IA60" s="124"/>
      <c r="IB60" s="124"/>
      <c r="IC60" s="124"/>
      <c r="ID60" s="124"/>
      <c r="IE60" s="124"/>
      <c r="IF60" s="124"/>
      <c r="IG60" s="124"/>
      <c r="IH60" s="124"/>
      <c r="II60" s="124"/>
      <c r="IJ60" s="124"/>
      <c r="IK60" s="124"/>
      <c r="IL60" s="124"/>
      <c r="IM60" s="124"/>
      <c r="IN60" s="124"/>
      <c r="IO60" s="124"/>
      <c r="IP60" s="124"/>
      <c r="IQ60" s="124"/>
      <c r="IR60" s="124"/>
      <c r="IS60" s="124"/>
      <c r="IT60" s="124"/>
    </row>
    <row r="61" s="138" customFormat="1" ht="20.1" customHeight="1" spans="1:254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4"/>
      <c r="DO61" s="124"/>
      <c r="DP61" s="124"/>
      <c r="DQ61" s="124"/>
      <c r="DR61" s="124"/>
      <c r="DS61" s="124"/>
      <c r="DT61" s="124"/>
      <c r="DU61" s="124"/>
      <c r="DV61" s="124"/>
      <c r="DW61" s="124"/>
      <c r="DX61" s="124"/>
      <c r="DY61" s="124"/>
      <c r="DZ61" s="124"/>
      <c r="EA61" s="124"/>
      <c r="EB61" s="124"/>
      <c r="EC61" s="124"/>
      <c r="ED61" s="124"/>
      <c r="EE61" s="124"/>
      <c r="EF61" s="124"/>
      <c r="EG61" s="124"/>
      <c r="EH61" s="124"/>
      <c r="EI61" s="124"/>
      <c r="EJ61" s="124"/>
      <c r="EK61" s="124"/>
      <c r="EL61" s="124"/>
      <c r="EM61" s="124"/>
      <c r="EN61" s="124"/>
      <c r="EO61" s="124"/>
      <c r="EP61" s="124"/>
      <c r="EQ61" s="124"/>
      <c r="ER61" s="124"/>
      <c r="ES61" s="124"/>
      <c r="ET61" s="124"/>
      <c r="EU61" s="124"/>
      <c r="EV61" s="124"/>
      <c r="EW61" s="124"/>
      <c r="EX61" s="124"/>
      <c r="EY61" s="124"/>
      <c r="EZ61" s="124"/>
      <c r="FA61" s="124"/>
      <c r="FB61" s="124"/>
      <c r="FC61" s="124"/>
      <c r="FD61" s="124"/>
      <c r="FE61" s="124"/>
      <c r="FF61" s="124"/>
      <c r="FG61" s="124"/>
      <c r="FH61" s="124"/>
      <c r="FI61" s="124"/>
      <c r="FJ61" s="124"/>
      <c r="FK61" s="124"/>
      <c r="FL61" s="124"/>
      <c r="FM61" s="124"/>
      <c r="FN61" s="124"/>
      <c r="FO61" s="124"/>
      <c r="FP61" s="124"/>
      <c r="FQ61" s="124"/>
      <c r="FR61" s="124"/>
      <c r="FS61" s="124"/>
      <c r="FT61" s="124"/>
      <c r="FU61" s="124"/>
      <c r="FV61" s="124"/>
      <c r="FW61" s="124"/>
      <c r="FX61" s="124"/>
      <c r="FY61" s="124"/>
      <c r="FZ61" s="124"/>
      <c r="GA61" s="124"/>
      <c r="GB61" s="124"/>
      <c r="GC61" s="124"/>
      <c r="GD61" s="124"/>
      <c r="GE61" s="124"/>
      <c r="GF61" s="124"/>
      <c r="GG61" s="124"/>
      <c r="GH61" s="124"/>
      <c r="GI61" s="124"/>
      <c r="GJ61" s="124"/>
      <c r="GK61" s="124"/>
      <c r="GL61" s="124"/>
      <c r="GM61" s="124"/>
      <c r="GN61" s="124"/>
      <c r="GO61" s="124"/>
      <c r="GP61" s="124"/>
      <c r="GQ61" s="124"/>
      <c r="GR61" s="124"/>
      <c r="GS61" s="124"/>
      <c r="GT61" s="124"/>
      <c r="GU61" s="124"/>
      <c r="GV61" s="124"/>
      <c r="GW61" s="124"/>
      <c r="GX61" s="124"/>
      <c r="GY61" s="124"/>
      <c r="GZ61" s="124"/>
      <c r="HA61" s="124"/>
      <c r="HB61" s="124"/>
      <c r="HC61" s="124"/>
      <c r="HD61" s="124"/>
      <c r="HE61" s="124"/>
      <c r="HF61" s="124"/>
      <c r="HG61" s="124"/>
      <c r="HH61" s="124"/>
      <c r="HI61" s="124"/>
      <c r="HJ61" s="124"/>
      <c r="HK61" s="124"/>
      <c r="HL61" s="124"/>
      <c r="HM61" s="124"/>
      <c r="HN61" s="124"/>
      <c r="HO61" s="124"/>
      <c r="HP61" s="124"/>
      <c r="HQ61" s="124"/>
      <c r="HR61" s="124"/>
      <c r="HS61" s="124"/>
      <c r="HT61" s="124"/>
      <c r="HU61" s="124"/>
      <c r="HV61" s="124"/>
      <c r="HW61" s="124"/>
      <c r="HX61" s="124"/>
      <c r="HY61" s="124"/>
      <c r="HZ61" s="124"/>
      <c r="IA61" s="124"/>
      <c r="IB61" s="124"/>
      <c r="IC61" s="124"/>
      <c r="ID61" s="124"/>
      <c r="IE61" s="124"/>
      <c r="IF61" s="124"/>
      <c r="IG61" s="124"/>
      <c r="IH61" s="124"/>
      <c r="II61" s="124"/>
      <c r="IJ61" s="124"/>
      <c r="IK61" s="124"/>
      <c r="IL61" s="124"/>
      <c r="IM61" s="124"/>
      <c r="IN61" s="124"/>
      <c r="IO61" s="124"/>
      <c r="IP61" s="124"/>
      <c r="IQ61" s="124"/>
      <c r="IR61" s="124"/>
      <c r="IS61" s="124"/>
      <c r="IT61" s="124"/>
    </row>
    <row r="62" s="138" customFormat="1" ht="20.1" customHeight="1" spans="1:254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24"/>
      <c r="ER62" s="124"/>
      <c r="ES62" s="124"/>
      <c r="ET62" s="124"/>
      <c r="EU62" s="124"/>
      <c r="EV62" s="124"/>
      <c r="EW62" s="124"/>
      <c r="EX62" s="124"/>
      <c r="EY62" s="124"/>
      <c r="EZ62" s="124"/>
      <c r="FA62" s="124"/>
      <c r="FB62" s="124"/>
      <c r="FC62" s="124"/>
      <c r="FD62" s="124"/>
      <c r="FE62" s="124"/>
      <c r="FF62" s="124"/>
      <c r="FG62" s="124"/>
      <c r="FH62" s="124"/>
      <c r="FI62" s="124"/>
      <c r="FJ62" s="124"/>
      <c r="FK62" s="124"/>
      <c r="FL62" s="124"/>
      <c r="FM62" s="124"/>
      <c r="FN62" s="124"/>
      <c r="FO62" s="124"/>
      <c r="FP62" s="124"/>
      <c r="FQ62" s="124"/>
      <c r="FR62" s="124"/>
      <c r="FS62" s="124"/>
      <c r="FT62" s="124"/>
      <c r="FU62" s="124"/>
      <c r="FV62" s="124"/>
      <c r="FW62" s="124"/>
      <c r="FX62" s="124"/>
      <c r="FY62" s="124"/>
      <c r="FZ62" s="124"/>
      <c r="GA62" s="124"/>
      <c r="GB62" s="124"/>
      <c r="GC62" s="124"/>
      <c r="GD62" s="124"/>
      <c r="GE62" s="124"/>
      <c r="GF62" s="124"/>
      <c r="GG62" s="124"/>
      <c r="GH62" s="124"/>
      <c r="GI62" s="124"/>
      <c r="GJ62" s="124"/>
      <c r="GK62" s="124"/>
      <c r="GL62" s="124"/>
      <c r="GM62" s="124"/>
      <c r="GN62" s="124"/>
      <c r="GO62" s="124"/>
      <c r="GP62" s="124"/>
      <c r="GQ62" s="124"/>
      <c r="GR62" s="124"/>
      <c r="GS62" s="124"/>
      <c r="GT62" s="124"/>
      <c r="GU62" s="124"/>
      <c r="GV62" s="124"/>
      <c r="GW62" s="124"/>
      <c r="GX62" s="124"/>
      <c r="GY62" s="124"/>
      <c r="GZ62" s="124"/>
      <c r="HA62" s="124"/>
      <c r="HB62" s="124"/>
      <c r="HC62" s="124"/>
      <c r="HD62" s="124"/>
      <c r="HE62" s="124"/>
      <c r="HF62" s="124"/>
      <c r="HG62" s="124"/>
      <c r="HH62" s="124"/>
      <c r="HI62" s="124"/>
      <c r="HJ62" s="124"/>
      <c r="HK62" s="124"/>
      <c r="HL62" s="124"/>
      <c r="HM62" s="124"/>
      <c r="HN62" s="124"/>
      <c r="HO62" s="124"/>
      <c r="HP62" s="124"/>
      <c r="HQ62" s="124"/>
      <c r="HR62" s="124"/>
      <c r="HS62" s="124"/>
      <c r="HT62" s="124"/>
      <c r="HU62" s="124"/>
      <c r="HV62" s="124"/>
      <c r="HW62" s="124"/>
      <c r="HX62" s="124"/>
      <c r="HY62" s="124"/>
      <c r="HZ62" s="124"/>
      <c r="IA62" s="124"/>
      <c r="IB62" s="124"/>
      <c r="IC62" s="124"/>
      <c r="ID62" s="124"/>
      <c r="IE62" s="124"/>
      <c r="IF62" s="124"/>
      <c r="IG62" s="124"/>
      <c r="IH62" s="124"/>
      <c r="II62" s="124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  <c r="IT62" s="124"/>
    </row>
    <row r="63" s="138" customFormat="1" ht="20.1" customHeight="1" spans="1:254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24"/>
      <c r="GB63" s="124"/>
      <c r="GC63" s="124"/>
      <c r="GD63" s="124"/>
      <c r="GE63" s="124"/>
      <c r="GF63" s="124"/>
      <c r="GG63" s="124"/>
      <c r="GH63" s="124"/>
      <c r="GI63" s="124"/>
      <c r="GJ63" s="124"/>
      <c r="GK63" s="124"/>
      <c r="GL63" s="124"/>
      <c r="GM63" s="124"/>
      <c r="GN63" s="124"/>
      <c r="GO63" s="124"/>
      <c r="GP63" s="124"/>
      <c r="GQ63" s="124"/>
      <c r="GR63" s="124"/>
      <c r="GS63" s="124"/>
      <c r="GT63" s="124"/>
      <c r="GU63" s="124"/>
      <c r="GV63" s="124"/>
      <c r="GW63" s="124"/>
      <c r="GX63" s="124"/>
      <c r="GY63" s="124"/>
      <c r="GZ63" s="124"/>
      <c r="HA63" s="124"/>
      <c r="HB63" s="124"/>
      <c r="HC63" s="124"/>
      <c r="HD63" s="124"/>
      <c r="HE63" s="124"/>
      <c r="HF63" s="124"/>
      <c r="HG63" s="124"/>
      <c r="HH63" s="124"/>
      <c r="HI63" s="124"/>
      <c r="HJ63" s="124"/>
      <c r="HK63" s="124"/>
      <c r="HL63" s="124"/>
      <c r="HM63" s="124"/>
      <c r="HN63" s="124"/>
      <c r="HO63" s="124"/>
      <c r="HP63" s="124"/>
      <c r="HQ63" s="124"/>
      <c r="HR63" s="124"/>
      <c r="HS63" s="124"/>
      <c r="HT63" s="124"/>
      <c r="HU63" s="124"/>
      <c r="HV63" s="124"/>
      <c r="HW63" s="124"/>
      <c r="HX63" s="124"/>
      <c r="HY63" s="124"/>
      <c r="HZ63" s="124"/>
      <c r="IA63" s="124"/>
      <c r="IB63" s="124"/>
      <c r="IC63" s="124"/>
      <c r="ID63" s="124"/>
      <c r="IE63" s="124"/>
      <c r="IF63" s="124"/>
      <c r="IG63" s="124"/>
      <c r="IH63" s="124"/>
      <c r="II63" s="124"/>
      <c r="IJ63" s="124"/>
      <c r="IK63" s="124"/>
      <c r="IL63" s="124"/>
      <c r="IM63" s="124"/>
      <c r="IN63" s="124"/>
      <c r="IO63" s="124"/>
      <c r="IP63" s="124"/>
      <c r="IQ63" s="124"/>
      <c r="IR63" s="124"/>
      <c r="IS63" s="124"/>
      <c r="IT63" s="124"/>
    </row>
    <row r="64" s="138" customFormat="1" ht="20.1" customHeight="1" spans="1:254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24"/>
      <c r="GB64" s="124"/>
      <c r="GC64" s="124"/>
      <c r="GD64" s="124"/>
      <c r="GE64" s="124"/>
      <c r="GF64" s="124"/>
      <c r="GG64" s="124"/>
      <c r="GH64" s="124"/>
      <c r="GI64" s="124"/>
      <c r="GJ64" s="124"/>
      <c r="GK64" s="124"/>
      <c r="GL64" s="124"/>
      <c r="GM64" s="124"/>
      <c r="GN64" s="124"/>
      <c r="GO64" s="124"/>
      <c r="GP64" s="124"/>
      <c r="GQ64" s="124"/>
      <c r="GR64" s="124"/>
      <c r="GS64" s="124"/>
      <c r="GT64" s="124"/>
      <c r="GU64" s="124"/>
      <c r="GV64" s="124"/>
      <c r="GW64" s="124"/>
      <c r="GX64" s="124"/>
      <c r="GY64" s="124"/>
      <c r="GZ64" s="124"/>
      <c r="HA64" s="124"/>
      <c r="HB64" s="124"/>
      <c r="HC64" s="124"/>
      <c r="HD64" s="124"/>
      <c r="HE64" s="124"/>
      <c r="HF64" s="124"/>
      <c r="HG64" s="124"/>
      <c r="HH64" s="124"/>
      <c r="HI64" s="124"/>
      <c r="HJ64" s="124"/>
      <c r="HK64" s="124"/>
      <c r="HL64" s="124"/>
      <c r="HM64" s="124"/>
      <c r="HN64" s="124"/>
      <c r="HO64" s="124"/>
      <c r="HP64" s="124"/>
      <c r="HQ64" s="124"/>
      <c r="HR64" s="124"/>
      <c r="HS64" s="124"/>
      <c r="HT64" s="124"/>
      <c r="HU64" s="124"/>
      <c r="HV64" s="124"/>
      <c r="HW64" s="124"/>
      <c r="HX64" s="124"/>
      <c r="HY64" s="124"/>
      <c r="HZ64" s="124"/>
      <c r="IA64" s="124"/>
      <c r="IB64" s="124"/>
      <c r="IC64" s="124"/>
      <c r="ID64" s="124"/>
      <c r="IE64" s="124"/>
      <c r="IF64" s="124"/>
      <c r="IG64" s="124"/>
      <c r="IH64" s="124"/>
      <c r="II64" s="124"/>
      <c r="IJ64" s="124"/>
      <c r="IK64" s="124"/>
      <c r="IL64" s="124"/>
      <c r="IM64" s="124"/>
      <c r="IN64" s="124"/>
      <c r="IO64" s="124"/>
      <c r="IP64" s="124"/>
      <c r="IQ64" s="124"/>
      <c r="IR64" s="124"/>
      <c r="IS64" s="124"/>
      <c r="IT64" s="124"/>
    </row>
    <row r="65" s="138" customFormat="1" ht="20.1" customHeight="1" spans="1:254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124"/>
      <c r="GB65" s="124"/>
      <c r="GC65" s="124"/>
      <c r="GD65" s="124"/>
      <c r="GE65" s="124"/>
      <c r="GF65" s="124"/>
      <c r="GG65" s="124"/>
      <c r="GH65" s="124"/>
      <c r="GI65" s="124"/>
      <c r="GJ65" s="124"/>
      <c r="GK65" s="124"/>
      <c r="GL65" s="124"/>
      <c r="GM65" s="124"/>
      <c r="GN65" s="124"/>
      <c r="GO65" s="124"/>
      <c r="GP65" s="124"/>
      <c r="GQ65" s="124"/>
      <c r="GR65" s="124"/>
      <c r="GS65" s="124"/>
      <c r="GT65" s="124"/>
      <c r="GU65" s="124"/>
      <c r="GV65" s="124"/>
      <c r="GW65" s="124"/>
      <c r="GX65" s="124"/>
      <c r="GY65" s="124"/>
      <c r="GZ65" s="124"/>
      <c r="HA65" s="124"/>
      <c r="HB65" s="124"/>
      <c r="HC65" s="124"/>
      <c r="HD65" s="124"/>
      <c r="HE65" s="124"/>
      <c r="HF65" s="124"/>
      <c r="HG65" s="124"/>
      <c r="HH65" s="124"/>
      <c r="HI65" s="124"/>
      <c r="HJ65" s="124"/>
      <c r="HK65" s="124"/>
      <c r="HL65" s="124"/>
      <c r="HM65" s="124"/>
      <c r="HN65" s="124"/>
      <c r="HO65" s="124"/>
      <c r="HP65" s="124"/>
      <c r="HQ65" s="124"/>
      <c r="HR65" s="124"/>
      <c r="HS65" s="124"/>
      <c r="HT65" s="124"/>
      <c r="HU65" s="124"/>
      <c r="HV65" s="124"/>
      <c r="HW65" s="124"/>
      <c r="HX65" s="124"/>
      <c r="HY65" s="124"/>
      <c r="HZ65" s="124"/>
      <c r="IA65" s="124"/>
      <c r="IB65" s="124"/>
      <c r="IC65" s="124"/>
      <c r="ID65" s="124"/>
      <c r="IE65" s="124"/>
      <c r="IF65" s="124"/>
      <c r="IG65" s="124"/>
      <c r="IH65" s="124"/>
      <c r="II65" s="124"/>
      <c r="IJ65" s="124"/>
      <c r="IK65" s="124"/>
      <c r="IL65" s="124"/>
      <c r="IM65" s="124"/>
      <c r="IN65" s="124"/>
      <c r="IO65" s="124"/>
      <c r="IP65" s="124"/>
      <c r="IQ65" s="124"/>
      <c r="IR65" s="124"/>
      <c r="IS65" s="124"/>
      <c r="IT65" s="124"/>
    </row>
    <row r="66" s="138" customFormat="1" ht="20.1" customHeight="1" spans="1:254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124"/>
      <c r="GB66" s="124"/>
      <c r="GC66" s="124"/>
      <c r="GD66" s="124"/>
      <c r="GE66" s="124"/>
      <c r="GF66" s="124"/>
      <c r="GG66" s="124"/>
      <c r="GH66" s="124"/>
      <c r="GI66" s="124"/>
      <c r="GJ66" s="124"/>
      <c r="GK66" s="124"/>
      <c r="GL66" s="124"/>
      <c r="GM66" s="124"/>
      <c r="GN66" s="124"/>
      <c r="GO66" s="124"/>
      <c r="GP66" s="124"/>
      <c r="GQ66" s="124"/>
      <c r="GR66" s="124"/>
      <c r="GS66" s="124"/>
      <c r="GT66" s="124"/>
      <c r="GU66" s="124"/>
      <c r="GV66" s="124"/>
      <c r="GW66" s="124"/>
      <c r="GX66" s="124"/>
      <c r="GY66" s="124"/>
      <c r="GZ66" s="124"/>
      <c r="HA66" s="124"/>
      <c r="HB66" s="124"/>
      <c r="HC66" s="124"/>
      <c r="HD66" s="124"/>
      <c r="HE66" s="124"/>
      <c r="HF66" s="124"/>
      <c r="HG66" s="124"/>
      <c r="HH66" s="124"/>
      <c r="HI66" s="124"/>
      <c r="HJ66" s="124"/>
      <c r="HK66" s="124"/>
      <c r="HL66" s="124"/>
      <c r="HM66" s="124"/>
      <c r="HN66" s="124"/>
      <c r="HO66" s="124"/>
      <c r="HP66" s="124"/>
      <c r="HQ66" s="124"/>
      <c r="HR66" s="124"/>
      <c r="HS66" s="124"/>
      <c r="HT66" s="124"/>
      <c r="HU66" s="124"/>
      <c r="HV66" s="124"/>
      <c r="HW66" s="124"/>
      <c r="HX66" s="124"/>
      <c r="HY66" s="124"/>
      <c r="HZ66" s="124"/>
      <c r="IA66" s="124"/>
      <c r="IB66" s="124"/>
      <c r="IC66" s="124"/>
      <c r="ID66" s="124"/>
      <c r="IE66" s="124"/>
      <c r="IF66" s="124"/>
      <c r="IG66" s="124"/>
      <c r="IH66" s="124"/>
      <c r="II66" s="124"/>
      <c r="IJ66" s="124"/>
      <c r="IK66" s="124"/>
      <c r="IL66" s="124"/>
      <c r="IM66" s="124"/>
      <c r="IN66" s="124"/>
      <c r="IO66" s="124"/>
      <c r="IP66" s="124"/>
      <c r="IQ66" s="124"/>
      <c r="IR66" s="124"/>
      <c r="IS66" s="124"/>
      <c r="IT66" s="124"/>
    </row>
    <row r="67" s="138" customFormat="1" ht="20.1" customHeight="1" spans="1:254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24"/>
      <c r="EN67" s="124"/>
      <c r="EO67" s="124"/>
      <c r="EP67" s="124"/>
      <c r="EQ67" s="124"/>
      <c r="ER67" s="124"/>
      <c r="ES67" s="124"/>
      <c r="ET67" s="124"/>
      <c r="EU67" s="124"/>
      <c r="EV67" s="124"/>
      <c r="EW67" s="124"/>
      <c r="EX67" s="124"/>
      <c r="EY67" s="124"/>
      <c r="EZ67" s="124"/>
      <c r="FA67" s="124"/>
      <c r="FB67" s="124"/>
      <c r="FC67" s="124"/>
      <c r="FD67" s="124"/>
      <c r="FE67" s="124"/>
      <c r="FF67" s="124"/>
      <c r="FG67" s="124"/>
      <c r="FH67" s="124"/>
      <c r="FI67" s="124"/>
      <c r="FJ67" s="124"/>
      <c r="FK67" s="124"/>
      <c r="FL67" s="124"/>
      <c r="FM67" s="124"/>
      <c r="FN67" s="124"/>
      <c r="FO67" s="124"/>
      <c r="FP67" s="124"/>
      <c r="FQ67" s="124"/>
      <c r="FR67" s="124"/>
      <c r="FS67" s="124"/>
      <c r="FT67" s="124"/>
      <c r="FU67" s="124"/>
      <c r="FV67" s="124"/>
      <c r="FW67" s="124"/>
      <c r="FX67" s="124"/>
      <c r="FY67" s="124"/>
      <c r="FZ67" s="124"/>
      <c r="GA67" s="124"/>
      <c r="GB67" s="124"/>
      <c r="GC67" s="124"/>
      <c r="GD67" s="124"/>
      <c r="GE67" s="124"/>
      <c r="GF67" s="124"/>
      <c r="GG67" s="124"/>
      <c r="GH67" s="124"/>
      <c r="GI67" s="124"/>
      <c r="GJ67" s="124"/>
      <c r="GK67" s="124"/>
      <c r="GL67" s="124"/>
      <c r="GM67" s="124"/>
      <c r="GN67" s="124"/>
      <c r="GO67" s="124"/>
      <c r="GP67" s="124"/>
      <c r="GQ67" s="124"/>
      <c r="GR67" s="124"/>
      <c r="GS67" s="124"/>
      <c r="GT67" s="124"/>
      <c r="GU67" s="124"/>
      <c r="GV67" s="124"/>
      <c r="GW67" s="124"/>
      <c r="GX67" s="124"/>
      <c r="GY67" s="124"/>
      <c r="GZ67" s="124"/>
      <c r="HA67" s="124"/>
      <c r="HB67" s="124"/>
      <c r="HC67" s="124"/>
      <c r="HD67" s="124"/>
      <c r="HE67" s="124"/>
      <c r="HF67" s="124"/>
      <c r="HG67" s="124"/>
      <c r="HH67" s="124"/>
      <c r="HI67" s="124"/>
      <c r="HJ67" s="124"/>
      <c r="HK67" s="124"/>
      <c r="HL67" s="124"/>
      <c r="HM67" s="124"/>
      <c r="HN67" s="124"/>
      <c r="HO67" s="124"/>
      <c r="HP67" s="124"/>
      <c r="HQ67" s="124"/>
      <c r="HR67" s="124"/>
      <c r="HS67" s="124"/>
      <c r="HT67" s="124"/>
      <c r="HU67" s="124"/>
      <c r="HV67" s="124"/>
      <c r="HW67" s="124"/>
      <c r="HX67" s="124"/>
      <c r="HY67" s="124"/>
      <c r="HZ67" s="124"/>
      <c r="IA67" s="124"/>
      <c r="IB67" s="124"/>
      <c r="IC67" s="124"/>
      <c r="ID67" s="124"/>
      <c r="IE67" s="124"/>
      <c r="IF67" s="124"/>
      <c r="IG67" s="124"/>
      <c r="IH67" s="124"/>
      <c r="II67" s="124"/>
      <c r="IJ67" s="124"/>
      <c r="IK67" s="124"/>
      <c r="IL67" s="124"/>
      <c r="IM67" s="124"/>
      <c r="IN67" s="124"/>
      <c r="IO67" s="124"/>
      <c r="IP67" s="124"/>
      <c r="IQ67" s="124"/>
      <c r="IR67" s="124"/>
      <c r="IS67" s="124"/>
      <c r="IT67" s="124"/>
    </row>
    <row r="68" s="138" customFormat="1" ht="20.1" customHeight="1" spans="1:254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  <c r="DT68" s="124"/>
      <c r="DU68" s="124"/>
      <c r="DV68" s="124"/>
      <c r="DW68" s="124"/>
      <c r="DX68" s="124"/>
      <c r="DY68" s="124"/>
      <c r="DZ68" s="124"/>
      <c r="EA68" s="124"/>
      <c r="EB68" s="124"/>
      <c r="EC68" s="124"/>
      <c r="ED68" s="124"/>
      <c r="EE68" s="124"/>
      <c r="EF68" s="124"/>
      <c r="EG68" s="124"/>
      <c r="EH68" s="124"/>
      <c r="EI68" s="124"/>
      <c r="EJ68" s="124"/>
      <c r="EK68" s="124"/>
      <c r="EL68" s="124"/>
      <c r="EM68" s="124"/>
      <c r="EN68" s="124"/>
      <c r="EO68" s="124"/>
      <c r="EP68" s="124"/>
      <c r="EQ68" s="124"/>
      <c r="ER68" s="124"/>
      <c r="ES68" s="124"/>
      <c r="ET68" s="124"/>
      <c r="EU68" s="124"/>
      <c r="EV68" s="124"/>
      <c r="EW68" s="124"/>
      <c r="EX68" s="124"/>
      <c r="EY68" s="124"/>
      <c r="EZ68" s="124"/>
      <c r="FA68" s="124"/>
      <c r="FB68" s="124"/>
      <c r="FC68" s="124"/>
      <c r="FD68" s="124"/>
      <c r="FE68" s="124"/>
      <c r="FF68" s="124"/>
      <c r="FG68" s="124"/>
      <c r="FH68" s="124"/>
      <c r="FI68" s="124"/>
      <c r="FJ68" s="124"/>
      <c r="FK68" s="124"/>
      <c r="FL68" s="124"/>
      <c r="FM68" s="124"/>
      <c r="FN68" s="124"/>
      <c r="FO68" s="124"/>
      <c r="FP68" s="124"/>
      <c r="FQ68" s="124"/>
      <c r="FR68" s="124"/>
      <c r="FS68" s="124"/>
      <c r="FT68" s="124"/>
      <c r="FU68" s="124"/>
      <c r="FV68" s="124"/>
      <c r="FW68" s="124"/>
      <c r="FX68" s="124"/>
      <c r="FY68" s="124"/>
      <c r="FZ68" s="124"/>
      <c r="GA68" s="124"/>
      <c r="GB68" s="124"/>
      <c r="GC68" s="124"/>
      <c r="GD68" s="124"/>
      <c r="GE68" s="124"/>
      <c r="GF68" s="124"/>
      <c r="GG68" s="124"/>
      <c r="GH68" s="124"/>
      <c r="GI68" s="124"/>
      <c r="GJ68" s="124"/>
      <c r="GK68" s="124"/>
      <c r="GL68" s="124"/>
      <c r="GM68" s="124"/>
      <c r="GN68" s="124"/>
      <c r="GO68" s="124"/>
      <c r="GP68" s="124"/>
      <c r="GQ68" s="124"/>
      <c r="GR68" s="124"/>
      <c r="GS68" s="124"/>
      <c r="GT68" s="124"/>
      <c r="GU68" s="124"/>
      <c r="GV68" s="124"/>
      <c r="GW68" s="124"/>
      <c r="GX68" s="124"/>
      <c r="GY68" s="124"/>
      <c r="GZ68" s="124"/>
      <c r="HA68" s="124"/>
      <c r="HB68" s="124"/>
      <c r="HC68" s="124"/>
      <c r="HD68" s="124"/>
      <c r="HE68" s="124"/>
      <c r="HF68" s="124"/>
      <c r="HG68" s="124"/>
      <c r="HH68" s="124"/>
      <c r="HI68" s="124"/>
      <c r="HJ68" s="124"/>
      <c r="HK68" s="124"/>
      <c r="HL68" s="124"/>
      <c r="HM68" s="124"/>
      <c r="HN68" s="124"/>
      <c r="HO68" s="124"/>
      <c r="HP68" s="124"/>
      <c r="HQ68" s="124"/>
      <c r="HR68" s="124"/>
      <c r="HS68" s="124"/>
      <c r="HT68" s="124"/>
      <c r="HU68" s="124"/>
      <c r="HV68" s="124"/>
      <c r="HW68" s="124"/>
      <c r="HX68" s="124"/>
      <c r="HY68" s="124"/>
      <c r="HZ68" s="124"/>
      <c r="IA68" s="124"/>
      <c r="IB68" s="124"/>
      <c r="IC68" s="124"/>
      <c r="ID68" s="124"/>
      <c r="IE68" s="124"/>
      <c r="IF68" s="124"/>
      <c r="IG68" s="124"/>
      <c r="IH68" s="124"/>
      <c r="II68" s="124"/>
      <c r="IJ68" s="124"/>
      <c r="IK68" s="124"/>
      <c r="IL68" s="124"/>
      <c r="IM68" s="124"/>
      <c r="IN68" s="124"/>
      <c r="IO68" s="124"/>
      <c r="IP68" s="124"/>
      <c r="IQ68" s="124"/>
      <c r="IR68" s="124"/>
      <c r="IS68" s="124"/>
      <c r="IT68" s="124"/>
    </row>
    <row r="69" s="138" customFormat="1" ht="20.1" customHeight="1" spans="1:254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4"/>
      <c r="CN69" s="124"/>
      <c r="CO69" s="124"/>
      <c r="CP69" s="124"/>
      <c r="CQ69" s="124"/>
      <c r="CR69" s="124"/>
      <c r="CS69" s="124"/>
      <c r="CT69" s="124"/>
      <c r="CU69" s="124"/>
      <c r="CV69" s="124"/>
      <c r="CW69" s="124"/>
      <c r="CX69" s="124"/>
      <c r="CY69" s="124"/>
      <c r="CZ69" s="124"/>
      <c r="DA69" s="124"/>
      <c r="DB69" s="124"/>
      <c r="DC69" s="124"/>
      <c r="DD69" s="124"/>
      <c r="DE69" s="124"/>
      <c r="DF69" s="124"/>
      <c r="DG69" s="124"/>
      <c r="DH69" s="124"/>
      <c r="DI69" s="124"/>
      <c r="DJ69" s="124"/>
      <c r="DK69" s="124"/>
      <c r="DL69" s="124"/>
      <c r="DM69" s="124"/>
      <c r="DN69" s="124"/>
      <c r="DO69" s="124"/>
      <c r="DP69" s="124"/>
      <c r="DQ69" s="124"/>
      <c r="DR69" s="124"/>
      <c r="DS69" s="124"/>
      <c r="DT69" s="124"/>
      <c r="DU69" s="124"/>
      <c r="DV69" s="124"/>
      <c r="DW69" s="124"/>
      <c r="DX69" s="124"/>
      <c r="DY69" s="124"/>
      <c r="DZ69" s="124"/>
      <c r="EA69" s="124"/>
      <c r="EB69" s="124"/>
      <c r="EC69" s="124"/>
      <c r="ED69" s="124"/>
      <c r="EE69" s="124"/>
      <c r="EF69" s="124"/>
      <c r="EG69" s="124"/>
      <c r="EH69" s="124"/>
      <c r="EI69" s="124"/>
      <c r="EJ69" s="124"/>
      <c r="EK69" s="124"/>
      <c r="EL69" s="124"/>
      <c r="EM69" s="124"/>
      <c r="EN69" s="124"/>
      <c r="EO69" s="124"/>
      <c r="EP69" s="124"/>
      <c r="EQ69" s="124"/>
      <c r="ER69" s="124"/>
      <c r="ES69" s="124"/>
      <c r="ET69" s="124"/>
      <c r="EU69" s="124"/>
      <c r="EV69" s="124"/>
      <c r="EW69" s="124"/>
      <c r="EX69" s="124"/>
      <c r="EY69" s="124"/>
      <c r="EZ69" s="124"/>
      <c r="FA69" s="124"/>
      <c r="FB69" s="124"/>
      <c r="FC69" s="124"/>
      <c r="FD69" s="124"/>
      <c r="FE69" s="124"/>
      <c r="FF69" s="124"/>
      <c r="FG69" s="124"/>
      <c r="FH69" s="124"/>
      <c r="FI69" s="124"/>
      <c r="FJ69" s="124"/>
      <c r="FK69" s="124"/>
      <c r="FL69" s="124"/>
      <c r="FM69" s="124"/>
      <c r="FN69" s="124"/>
      <c r="FO69" s="124"/>
      <c r="FP69" s="124"/>
      <c r="FQ69" s="124"/>
      <c r="FR69" s="124"/>
      <c r="FS69" s="124"/>
      <c r="FT69" s="124"/>
      <c r="FU69" s="124"/>
      <c r="FV69" s="124"/>
      <c r="FW69" s="124"/>
      <c r="FX69" s="124"/>
      <c r="FY69" s="124"/>
      <c r="FZ69" s="124"/>
      <c r="GA69" s="124"/>
      <c r="GB69" s="124"/>
      <c r="GC69" s="124"/>
      <c r="GD69" s="124"/>
      <c r="GE69" s="124"/>
      <c r="GF69" s="124"/>
      <c r="GG69" s="124"/>
      <c r="GH69" s="124"/>
      <c r="GI69" s="124"/>
      <c r="GJ69" s="124"/>
      <c r="GK69" s="124"/>
      <c r="GL69" s="124"/>
      <c r="GM69" s="124"/>
      <c r="GN69" s="124"/>
      <c r="GO69" s="124"/>
      <c r="GP69" s="124"/>
      <c r="GQ69" s="124"/>
      <c r="GR69" s="124"/>
      <c r="GS69" s="124"/>
      <c r="GT69" s="124"/>
      <c r="GU69" s="124"/>
      <c r="GV69" s="124"/>
      <c r="GW69" s="124"/>
      <c r="GX69" s="124"/>
      <c r="GY69" s="124"/>
      <c r="GZ69" s="124"/>
      <c r="HA69" s="124"/>
      <c r="HB69" s="124"/>
      <c r="HC69" s="124"/>
      <c r="HD69" s="124"/>
      <c r="HE69" s="124"/>
      <c r="HF69" s="124"/>
      <c r="HG69" s="124"/>
      <c r="HH69" s="124"/>
      <c r="HI69" s="124"/>
      <c r="HJ69" s="124"/>
      <c r="HK69" s="124"/>
      <c r="HL69" s="124"/>
      <c r="HM69" s="124"/>
      <c r="HN69" s="124"/>
      <c r="HO69" s="124"/>
      <c r="HP69" s="124"/>
      <c r="HQ69" s="124"/>
      <c r="HR69" s="124"/>
      <c r="HS69" s="124"/>
      <c r="HT69" s="124"/>
      <c r="HU69" s="124"/>
      <c r="HV69" s="124"/>
      <c r="HW69" s="124"/>
      <c r="HX69" s="124"/>
      <c r="HY69" s="124"/>
      <c r="HZ69" s="124"/>
      <c r="IA69" s="124"/>
      <c r="IB69" s="124"/>
      <c r="IC69" s="124"/>
      <c r="ID69" s="124"/>
      <c r="IE69" s="124"/>
      <c r="IF69" s="124"/>
      <c r="IG69" s="124"/>
      <c r="IH69" s="124"/>
      <c r="II69" s="124"/>
      <c r="IJ69" s="124"/>
      <c r="IK69" s="124"/>
      <c r="IL69" s="124"/>
      <c r="IM69" s="124"/>
      <c r="IN69" s="124"/>
      <c r="IO69" s="124"/>
      <c r="IP69" s="124"/>
      <c r="IQ69" s="124"/>
      <c r="IR69" s="124"/>
      <c r="IS69" s="124"/>
      <c r="IT69" s="124"/>
    </row>
    <row r="70" s="138" customFormat="1" ht="20.1" customHeight="1" spans="1:254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CQ70" s="124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24"/>
      <c r="DD70" s="124"/>
      <c r="DE70" s="124"/>
      <c r="DF70" s="124"/>
      <c r="DG70" s="124"/>
      <c r="DH70" s="124"/>
      <c r="DI70" s="124"/>
      <c r="DJ70" s="124"/>
      <c r="DK70" s="124"/>
      <c r="DL70" s="124"/>
      <c r="DM70" s="124"/>
      <c r="DN70" s="124"/>
      <c r="DO70" s="124"/>
      <c r="DP70" s="124"/>
      <c r="DQ70" s="124"/>
      <c r="DR70" s="124"/>
      <c r="DS70" s="124"/>
      <c r="DT70" s="124"/>
      <c r="DU70" s="124"/>
      <c r="DV70" s="124"/>
      <c r="DW70" s="124"/>
      <c r="DX70" s="124"/>
      <c r="DY70" s="124"/>
      <c r="DZ70" s="124"/>
      <c r="EA70" s="124"/>
      <c r="EB70" s="124"/>
      <c r="EC70" s="124"/>
      <c r="ED70" s="124"/>
      <c r="EE70" s="124"/>
      <c r="EF70" s="124"/>
      <c r="EG70" s="124"/>
      <c r="EH70" s="124"/>
      <c r="EI70" s="124"/>
      <c r="EJ70" s="124"/>
      <c r="EK70" s="124"/>
      <c r="EL70" s="124"/>
      <c r="EM70" s="124"/>
      <c r="EN70" s="124"/>
      <c r="EO70" s="124"/>
      <c r="EP70" s="124"/>
      <c r="EQ70" s="124"/>
      <c r="ER70" s="124"/>
      <c r="ES70" s="124"/>
      <c r="ET70" s="124"/>
      <c r="EU70" s="124"/>
      <c r="EV70" s="124"/>
      <c r="EW70" s="124"/>
      <c r="EX70" s="124"/>
      <c r="EY70" s="124"/>
      <c r="EZ70" s="124"/>
      <c r="FA70" s="124"/>
      <c r="FB70" s="124"/>
      <c r="FC70" s="124"/>
      <c r="FD70" s="124"/>
      <c r="FE70" s="124"/>
      <c r="FF70" s="124"/>
      <c r="FG70" s="124"/>
      <c r="FH70" s="124"/>
      <c r="FI70" s="124"/>
      <c r="FJ70" s="124"/>
      <c r="FK70" s="124"/>
      <c r="FL70" s="124"/>
      <c r="FM70" s="124"/>
      <c r="FN70" s="124"/>
      <c r="FO70" s="124"/>
      <c r="FP70" s="124"/>
      <c r="FQ70" s="124"/>
      <c r="FR70" s="124"/>
      <c r="FS70" s="124"/>
      <c r="FT70" s="124"/>
      <c r="FU70" s="124"/>
      <c r="FV70" s="124"/>
      <c r="FW70" s="124"/>
      <c r="FX70" s="124"/>
      <c r="FY70" s="124"/>
      <c r="FZ70" s="124"/>
      <c r="GA70" s="124"/>
      <c r="GB70" s="124"/>
      <c r="GC70" s="124"/>
      <c r="GD70" s="124"/>
      <c r="GE70" s="124"/>
      <c r="GF70" s="124"/>
      <c r="GG70" s="124"/>
      <c r="GH70" s="124"/>
      <c r="GI70" s="124"/>
      <c r="GJ70" s="124"/>
      <c r="GK70" s="124"/>
      <c r="GL70" s="124"/>
      <c r="GM70" s="124"/>
      <c r="GN70" s="124"/>
      <c r="GO70" s="124"/>
      <c r="GP70" s="124"/>
      <c r="GQ70" s="124"/>
      <c r="GR70" s="124"/>
      <c r="GS70" s="124"/>
      <c r="GT70" s="124"/>
      <c r="GU70" s="124"/>
      <c r="GV70" s="124"/>
      <c r="GW70" s="124"/>
      <c r="GX70" s="124"/>
      <c r="GY70" s="124"/>
      <c r="GZ70" s="124"/>
      <c r="HA70" s="124"/>
      <c r="HB70" s="124"/>
      <c r="HC70" s="124"/>
      <c r="HD70" s="124"/>
      <c r="HE70" s="124"/>
      <c r="HF70" s="124"/>
      <c r="HG70" s="124"/>
      <c r="HH70" s="124"/>
      <c r="HI70" s="124"/>
      <c r="HJ70" s="124"/>
      <c r="HK70" s="124"/>
      <c r="HL70" s="124"/>
      <c r="HM70" s="124"/>
      <c r="HN70" s="124"/>
      <c r="HO70" s="124"/>
      <c r="HP70" s="124"/>
      <c r="HQ70" s="124"/>
      <c r="HR70" s="124"/>
      <c r="HS70" s="124"/>
      <c r="HT70" s="124"/>
      <c r="HU70" s="124"/>
      <c r="HV70" s="124"/>
      <c r="HW70" s="124"/>
      <c r="HX70" s="124"/>
      <c r="HY70" s="124"/>
      <c r="HZ70" s="124"/>
      <c r="IA70" s="124"/>
      <c r="IB70" s="124"/>
      <c r="IC70" s="124"/>
      <c r="ID70" s="124"/>
      <c r="IE70" s="124"/>
      <c r="IF70" s="124"/>
      <c r="IG70" s="124"/>
      <c r="IH70" s="124"/>
      <c r="II70" s="124"/>
      <c r="IJ70" s="124"/>
      <c r="IK70" s="124"/>
      <c r="IL70" s="124"/>
      <c r="IM70" s="124"/>
      <c r="IN70" s="124"/>
      <c r="IO70" s="124"/>
      <c r="IP70" s="124"/>
      <c r="IQ70" s="124"/>
      <c r="IR70" s="124"/>
      <c r="IS70" s="124"/>
      <c r="IT70" s="124"/>
    </row>
    <row r="71" s="138" customFormat="1" ht="20.1" customHeight="1" spans="1:254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4"/>
      <c r="CP71" s="124"/>
      <c r="CQ71" s="124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4"/>
      <c r="DJ71" s="124"/>
      <c r="DK71" s="124"/>
      <c r="DL71" s="124"/>
      <c r="DM71" s="124"/>
      <c r="DN71" s="124"/>
      <c r="DO71" s="124"/>
      <c r="DP71" s="124"/>
      <c r="DQ71" s="124"/>
      <c r="DR71" s="124"/>
      <c r="DS71" s="124"/>
      <c r="DT71" s="124"/>
      <c r="DU71" s="124"/>
      <c r="DV71" s="124"/>
      <c r="DW71" s="124"/>
      <c r="DX71" s="124"/>
      <c r="DY71" s="124"/>
      <c r="DZ71" s="124"/>
      <c r="EA71" s="124"/>
      <c r="EB71" s="124"/>
      <c r="EC71" s="124"/>
      <c r="ED71" s="124"/>
      <c r="EE71" s="124"/>
      <c r="EF71" s="124"/>
      <c r="EG71" s="124"/>
      <c r="EH71" s="124"/>
      <c r="EI71" s="124"/>
      <c r="EJ71" s="124"/>
      <c r="EK71" s="124"/>
      <c r="EL71" s="124"/>
      <c r="EM71" s="124"/>
      <c r="EN71" s="124"/>
      <c r="EO71" s="124"/>
      <c r="EP71" s="124"/>
      <c r="EQ71" s="124"/>
      <c r="ER71" s="124"/>
      <c r="ES71" s="124"/>
      <c r="ET71" s="124"/>
      <c r="EU71" s="124"/>
      <c r="EV71" s="124"/>
      <c r="EW71" s="124"/>
      <c r="EX71" s="124"/>
      <c r="EY71" s="124"/>
      <c r="EZ71" s="124"/>
      <c r="FA71" s="124"/>
      <c r="FB71" s="124"/>
      <c r="FC71" s="124"/>
      <c r="FD71" s="124"/>
      <c r="FE71" s="124"/>
      <c r="FF71" s="124"/>
      <c r="FG71" s="124"/>
      <c r="FH71" s="124"/>
      <c r="FI71" s="124"/>
      <c r="FJ71" s="124"/>
      <c r="FK71" s="124"/>
      <c r="FL71" s="124"/>
      <c r="FM71" s="124"/>
      <c r="FN71" s="124"/>
      <c r="FO71" s="124"/>
      <c r="FP71" s="124"/>
      <c r="FQ71" s="124"/>
      <c r="FR71" s="124"/>
      <c r="FS71" s="124"/>
      <c r="FT71" s="124"/>
      <c r="FU71" s="124"/>
      <c r="FV71" s="124"/>
      <c r="FW71" s="124"/>
      <c r="FX71" s="124"/>
      <c r="FY71" s="124"/>
      <c r="FZ71" s="124"/>
      <c r="GA71" s="124"/>
      <c r="GB71" s="124"/>
      <c r="GC71" s="124"/>
      <c r="GD71" s="124"/>
      <c r="GE71" s="124"/>
      <c r="GF71" s="124"/>
      <c r="GG71" s="124"/>
      <c r="GH71" s="124"/>
      <c r="GI71" s="124"/>
      <c r="GJ71" s="124"/>
      <c r="GK71" s="124"/>
      <c r="GL71" s="124"/>
      <c r="GM71" s="124"/>
      <c r="GN71" s="124"/>
      <c r="GO71" s="124"/>
      <c r="GP71" s="124"/>
      <c r="GQ71" s="124"/>
      <c r="GR71" s="124"/>
      <c r="GS71" s="124"/>
      <c r="GT71" s="124"/>
      <c r="GU71" s="124"/>
      <c r="GV71" s="124"/>
      <c r="GW71" s="124"/>
      <c r="GX71" s="124"/>
      <c r="GY71" s="124"/>
      <c r="GZ71" s="124"/>
      <c r="HA71" s="124"/>
      <c r="HB71" s="124"/>
      <c r="HC71" s="124"/>
      <c r="HD71" s="124"/>
      <c r="HE71" s="124"/>
      <c r="HF71" s="124"/>
      <c r="HG71" s="124"/>
      <c r="HH71" s="124"/>
      <c r="HI71" s="124"/>
      <c r="HJ71" s="124"/>
      <c r="HK71" s="124"/>
      <c r="HL71" s="124"/>
      <c r="HM71" s="124"/>
      <c r="HN71" s="124"/>
      <c r="HO71" s="124"/>
      <c r="HP71" s="124"/>
      <c r="HQ71" s="124"/>
      <c r="HR71" s="124"/>
      <c r="HS71" s="124"/>
      <c r="HT71" s="124"/>
      <c r="HU71" s="124"/>
      <c r="HV71" s="124"/>
      <c r="HW71" s="124"/>
      <c r="HX71" s="124"/>
      <c r="HY71" s="124"/>
      <c r="HZ71" s="124"/>
      <c r="IA71" s="124"/>
      <c r="IB71" s="124"/>
      <c r="IC71" s="124"/>
      <c r="ID71" s="124"/>
      <c r="IE71" s="124"/>
      <c r="IF71" s="124"/>
      <c r="IG71" s="124"/>
      <c r="IH71" s="124"/>
      <c r="II71" s="124"/>
      <c r="IJ71" s="124"/>
      <c r="IK71" s="124"/>
      <c r="IL71" s="124"/>
      <c r="IM71" s="124"/>
      <c r="IN71" s="124"/>
      <c r="IO71" s="124"/>
      <c r="IP71" s="124"/>
      <c r="IQ71" s="124"/>
      <c r="IR71" s="124"/>
      <c r="IS71" s="124"/>
      <c r="IT71" s="124"/>
    </row>
    <row r="72" s="138" customFormat="1" ht="20.1" customHeight="1" spans="1:254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124"/>
      <c r="GB72" s="124"/>
      <c r="GC72" s="124"/>
      <c r="GD72" s="124"/>
      <c r="GE72" s="124"/>
      <c r="GF72" s="124"/>
      <c r="GG72" s="124"/>
      <c r="GH72" s="124"/>
      <c r="GI72" s="124"/>
      <c r="GJ72" s="124"/>
      <c r="GK72" s="124"/>
      <c r="GL72" s="124"/>
      <c r="GM72" s="124"/>
      <c r="GN72" s="124"/>
      <c r="GO72" s="124"/>
      <c r="GP72" s="124"/>
      <c r="GQ72" s="124"/>
      <c r="GR72" s="124"/>
      <c r="GS72" s="124"/>
      <c r="GT72" s="124"/>
      <c r="GU72" s="124"/>
      <c r="GV72" s="124"/>
      <c r="GW72" s="124"/>
      <c r="GX72" s="124"/>
      <c r="GY72" s="124"/>
      <c r="GZ72" s="124"/>
      <c r="HA72" s="124"/>
      <c r="HB72" s="124"/>
      <c r="HC72" s="124"/>
      <c r="HD72" s="124"/>
      <c r="HE72" s="124"/>
      <c r="HF72" s="124"/>
      <c r="HG72" s="124"/>
      <c r="HH72" s="124"/>
      <c r="HI72" s="124"/>
      <c r="HJ72" s="124"/>
      <c r="HK72" s="124"/>
      <c r="HL72" s="124"/>
      <c r="HM72" s="124"/>
      <c r="HN72" s="124"/>
      <c r="HO72" s="124"/>
      <c r="HP72" s="124"/>
      <c r="HQ72" s="124"/>
      <c r="HR72" s="124"/>
      <c r="HS72" s="124"/>
      <c r="HT72" s="124"/>
      <c r="HU72" s="124"/>
      <c r="HV72" s="124"/>
      <c r="HW72" s="124"/>
      <c r="HX72" s="124"/>
      <c r="HY72" s="124"/>
      <c r="HZ72" s="124"/>
      <c r="IA72" s="124"/>
      <c r="IB72" s="124"/>
      <c r="IC72" s="124"/>
      <c r="ID72" s="124"/>
      <c r="IE72" s="124"/>
      <c r="IF72" s="124"/>
      <c r="IG72" s="124"/>
      <c r="IH72" s="124"/>
      <c r="II72" s="124"/>
      <c r="IJ72" s="124"/>
      <c r="IK72" s="124"/>
      <c r="IL72" s="124"/>
      <c r="IM72" s="124"/>
      <c r="IN72" s="124"/>
      <c r="IO72" s="124"/>
      <c r="IP72" s="124"/>
      <c r="IQ72" s="124"/>
      <c r="IR72" s="124"/>
      <c r="IS72" s="124"/>
      <c r="IT72" s="124"/>
    </row>
    <row r="73" s="138" customFormat="1" ht="20.1" customHeight="1" spans="1:254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124"/>
      <c r="GB73" s="124"/>
      <c r="GC73" s="124"/>
      <c r="GD73" s="124"/>
      <c r="GE73" s="124"/>
      <c r="GF73" s="124"/>
      <c r="GG73" s="124"/>
      <c r="GH73" s="124"/>
      <c r="GI73" s="124"/>
      <c r="GJ73" s="124"/>
      <c r="GK73" s="124"/>
      <c r="GL73" s="124"/>
      <c r="GM73" s="124"/>
      <c r="GN73" s="124"/>
      <c r="GO73" s="124"/>
      <c r="GP73" s="124"/>
      <c r="GQ73" s="124"/>
      <c r="GR73" s="124"/>
      <c r="GS73" s="124"/>
      <c r="GT73" s="124"/>
      <c r="GU73" s="124"/>
      <c r="GV73" s="124"/>
      <c r="GW73" s="124"/>
      <c r="GX73" s="124"/>
      <c r="GY73" s="124"/>
      <c r="GZ73" s="124"/>
      <c r="HA73" s="124"/>
      <c r="HB73" s="124"/>
      <c r="HC73" s="124"/>
      <c r="HD73" s="124"/>
      <c r="HE73" s="124"/>
      <c r="HF73" s="124"/>
      <c r="HG73" s="124"/>
      <c r="HH73" s="124"/>
      <c r="HI73" s="124"/>
      <c r="HJ73" s="124"/>
      <c r="HK73" s="124"/>
      <c r="HL73" s="124"/>
      <c r="HM73" s="124"/>
      <c r="HN73" s="124"/>
      <c r="HO73" s="124"/>
      <c r="HP73" s="124"/>
      <c r="HQ73" s="124"/>
      <c r="HR73" s="124"/>
      <c r="HS73" s="124"/>
      <c r="HT73" s="124"/>
      <c r="HU73" s="124"/>
      <c r="HV73" s="124"/>
      <c r="HW73" s="124"/>
      <c r="HX73" s="124"/>
      <c r="HY73" s="124"/>
      <c r="HZ73" s="124"/>
      <c r="IA73" s="124"/>
      <c r="IB73" s="124"/>
      <c r="IC73" s="124"/>
      <c r="ID73" s="124"/>
      <c r="IE73" s="124"/>
      <c r="IF73" s="124"/>
      <c r="IG73" s="124"/>
      <c r="IH73" s="124"/>
      <c r="II73" s="124"/>
      <c r="IJ73" s="124"/>
      <c r="IK73" s="124"/>
      <c r="IL73" s="124"/>
      <c r="IM73" s="124"/>
      <c r="IN73" s="124"/>
      <c r="IO73" s="124"/>
      <c r="IP73" s="124"/>
      <c r="IQ73" s="124"/>
      <c r="IR73" s="124"/>
      <c r="IS73" s="124"/>
      <c r="IT73" s="124"/>
    </row>
    <row r="74" s="138" customFormat="1" ht="20.1" customHeight="1" spans="1:254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124"/>
      <c r="CF74" s="124"/>
      <c r="CG74" s="124"/>
      <c r="CH74" s="124"/>
      <c r="CI74" s="124"/>
      <c r="CJ74" s="124"/>
      <c r="CK74" s="124"/>
      <c r="CL74" s="124"/>
      <c r="CM74" s="124"/>
      <c r="CN74" s="124"/>
      <c r="CO74" s="124"/>
      <c r="CP74" s="124"/>
      <c r="CQ74" s="124"/>
      <c r="CR74" s="124"/>
      <c r="CS74" s="124"/>
      <c r="CT74" s="124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124"/>
      <c r="GB74" s="124"/>
      <c r="GC74" s="124"/>
      <c r="GD74" s="124"/>
      <c r="GE74" s="124"/>
      <c r="GF74" s="124"/>
      <c r="GG74" s="124"/>
      <c r="GH74" s="124"/>
      <c r="GI74" s="124"/>
      <c r="GJ74" s="124"/>
      <c r="GK74" s="124"/>
      <c r="GL74" s="124"/>
      <c r="GM74" s="124"/>
      <c r="GN74" s="124"/>
      <c r="GO74" s="124"/>
      <c r="GP74" s="124"/>
      <c r="GQ74" s="124"/>
      <c r="GR74" s="124"/>
      <c r="GS74" s="124"/>
      <c r="GT74" s="124"/>
      <c r="GU74" s="124"/>
      <c r="GV74" s="124"/>
      <c r="GW74" s="124"/>
      <c r="GX74" s="124"/>
      <c r="GY74" s="124"/>
      <c r="GZ74" s="124"/>
      <c r="HA74" s="124"/>
      <c r="HB74" s="124"/>
      <c r="HC74" s="124"/>
      <c r="HD74" s="124"/>
      <c r="HE74" s="124"/>
      <c r="HF74" s="124"/>
      <c r="HG74" s="124"/>
      <c r="HH74" s="124"/>
      <c r="HI74" s="124"/>
      <c r="HJ74" s="124"/>
      <c r="HK74" s="124"/>
      <c r="HL74" s="124"/>
      <c r="HM74" s="124"/>
      <c r="HN74" s="124"/>
      <c r="HO74" s="124"/>
      <c r="HP74" s="124"/>
      <c r="HQ74" s="124"/>
      <c r="HR74" s="124"/>
      <c r="HS74" s="124"/>
      <c r="HT74" s="124"/>
      <c r="HU74" s="124"/>
      <c r="HV74" s="124"/>
      <c r="HW74" s="124"/>
      <c r="HX74" s="124"/>
      <c r="HY74" s="124"/>
      <c r="HZ74" s="124"/>
      <c r="IA74" s="124"/>
      <c r="IB74" s="124"/>
      <c r="IC74" s="124"/>
      <c r="ID74" s="124"/>
      <c r="IE74" s="124"/>
      <c r="IF74" s="124"/>
      <c r="IG74" s="124"/>
      <c r="IH74" s="124"/>
      <c r="II74" s="124"/>
      <c r="IJ74" s="124"/>
      <c r="IK74" s="124"/>
      <c r="IL74" s="124"/>
      <c r="IM74" s="124"/>
      <c r="IN74" s="124"/>
      <c r="IO74" s="124"/>
      <c r="IP74" s="124"/>
      <c r="IQ74" s="124"/>
      <c r="IR74" s="124"/>
      <c r="IS74" s="124"/>
      <c r="IT74" s="124"/>
    </row>
    <row r="75" s="138" customFormat="1" ht="20.1" customHeight="1" spans="1:254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4"/>
      <c r="CQ75" s="124"/>
      <c r="CR75" s="124"/>
      <c r="CS75" s="124"/>
      <c r="CT75" s="12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124"/>
      <c r="GB75" s="124"/>
      <c r="GC75" s="124"/>
      <c r="GD75" s="124"/>
      <c r="GE75" s="124"/>
      <c r="GF75" s="124"/>
      <c r="GG75" s="124"/>
      <c r="GH75" s="124"/>
      <c r="GI75" s="124"/>
      <c r="GJ75" s="124"/>
      <c r="GK75" s="124"/>
      <c r="GL75" s="124"/>
      <c r="GM75" s="124"/>
      <c r="GN75" s="124"/>
      <c r="GO75" s="124"/>
      <c r="GP75" s="124"/>
      <c r="GQ75" s="124"/>
      <c r="GR75" s="124"/>
      <c r="GS75" s="124"/>
      <c r="GT75" s="124"/>
      <c r="GU75" s="124"/>
      <c r="GV75" s="124"/>
      <c r="GW75" s="124"/>
      <c r="GX75" s="124"/>
      <c r="GY75" s="124"/>
      <c r="GZ75" s="124"/>
      <c r="HA75" s="124"/>
      <c r="HB75" s="124"/>
      <c r="HC75" s="124"/>
      <c r="HD75" s="124"/>
      <c r="HE75" s="124"/>
      <c r="HF75" s="124"/>
      <c r="HG75" s="124"/>
      <c r="HH75" s="124"/>
      <c r="HI75" s="124"/>
      <c r="HJ75" s="124"/>
      <c r="HK75" s="124"/>
      <c r="HL75" s="124"/>
      <c r="HM75" s="124"/>
      <c r="HN75" s="124"/>
      <c r="HO75" s="124"/>
      <c r="HP75" s="124"/>
      <c r="HQ75" s="124"/>
      <c r="HR75" s="124"/>
      <c r="HS75" s="124"/>
      <c r="HT75" s="124"/>
      <c r="HU75" s="124"/>
      <c r="HV75" s="124"/>
      <c r="HW75" s="124"/>
      <c r="HX75" s="124"/>
      <c r="HY75" s="124"/>
      <c r="HZ75" s="124"/>
      <c r="IA75" s="124"/>
      <c r="IB75" s="124"/>
      <c r="IC75" s="124"/>
      <c r="ID75" s="124"/>
      <c r="IE75" s="124"/>
      <c r="IF75" s="124"/>
      <c r="IG75" s="124"/>
      <c r="IH75" s="124"/>
      <c r="II75" s="124"/>
      <c r="IJ75" s="124"/>
      <c r="IK75" s="124"/>
      <c r="IL75" s="124"/>
      <c r="IM75" s="124"/>
      <c r="IN75" s="124"/>
      <c r="IO75" s="124"/>
      <c r="IP75" s="124"/>
      <c r="IQ75" s="124"/>
      <c r="IR75" s="124"/>
      <c r="IS75" s="124"/>
      <c r="IT75" s="124"/>
    </row>
    <row r="76" s="138" customFormat="1" ht="20.1" customHeight="1" spans="1:254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  <c r="CR76" s="124"/>
      <c r="CS76" s="124"/>
      <c r="CT76" s="124"/>
      <c r="CU76" s="124"/>
      <c r="CV76" s="124"/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  <c r="ER76" s="124"/>
      <c r="ES76" s="124"/>
      <c r="ET76" s="124"/>
      <c r="EU76" s="124"/>
      <c r="EV76" s="124"/>
      <c r="EW76" s="124"/>
      <c r="EX76" s="124"/>
      <c r="EY76" s="124"/>
      <c r="EZ76" s="124"/>
      <c r="FA76" s="124"/>
      <c r="FB76" s="124"/>
      <c r="FC76" s="124"/>
      <c r="FD76" s="124"/>
      <c r="FE76" s="124"/>
      <c r="FF76" s="124"/>
      <c r="FG76" s="124"/>
      <c r="FH76" s="124"/>
      <c r="FI76" s="124"/>
      <c r="FJ76" s="124"/>
      <c r="FK76" s="124"/>
      <c r="FL76" s="124"/>
      <c r="FM76" s="124"/>
      <c r="FN76" s="124"/>
      <c r="FO76" s="124"/>
      <c r="FP76" s="124"/>
      <c r="FQ76" s="124"/>
      <c r="FR76" s="124"/>
      <c r="FS76" s="124"/>
      <c r="FT76" s="124"/>
      <c r="FU76" s="124"/>
      <c r="FV76" s="124"/>
      <c r="FW76" s="124"/>
      <c r="FX76" s="124"/>
      <c r="FY76" s="124"/>
      <c r="FZ76" s="124"/>
      <c r="GA76" s="124"/>
      <c r="GB76" s="124"/>
      <c r="GC76" s="124"/>
      <c r="GD76" s="124"/>
      <c r="GE76" s="124"/>
      <c r="GF76" s="124"/>
      <c r="GG76" s="124"/>
      <c r="GH76" s="124"/>
      <c r="GI76" s="124"/>
      <c r="GJ76" s="124"/>
      <c r="GK76" s="124"/>
      <c r="GL76" s="124"/>
      <c r="GM76" s="124"/>
      <c r="GN76" s="124"/>
      <c r="GO76" s="124"/>
      <c r="GP76" s="124"/>
      <c r="GQ76" s="124"/>
      <c r="GR76" s="124"/>
      <c r="GS76" s="124"/>
      <c r="GT76" s="124"/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/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/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/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</row>
    <row r="77" s="138" customFormat="1" ht="20.1" customHeight="1" spans="1:254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  <c r="EP77" s="124"/>
      <c r="EQ77" s="124"/>
      <c r="ER77" s="124"/>
      <c r="ES77" s="124"/>
      <c r="ET77" s="124"/>
      <c r="EU77" s="124"/>
      <c r="EV77" s="124"/>
      <c r="EW77" s="124"/>
      <c r="EX77" s="124"/>
      <c r="EY77" s="124"/>
      <c r="EZ77" s="124"/>
      <c r="FA77" s="124"/>
      <c r="FB77" s="124"/>
      <c r="FC77" s="124"/>
      <c r="FD77" s="124"/>
      <c r="FE77" s="124"/>
      <c r="FF77" s="124"/>
      <c r="FG77" s="124"/>
      <c r="FH77" s="124"/>
      <c r="FI77" s="124"/>
      <c r="FJ77" s="124"/>
      <c r="FK77" s="124"/>
      <c r="FL77" s="124"/>
      <c r="FM77" s="124"/>
      <c r="FN77" s="124"/>
      <c r="FO77" s="124"/>
      <c r="FP77" s="124"/>
      <c r="FQ77" s="124"/>
      <c r="FR77" s="124"/>
      <c r="FS77" s="124"/>
      <c r="FT77" s="124"/>
      <c r="FU77" s="124"/>
      <c r="FV77" s="124"/>
      <c r="FW77" s="124"/>
      <c r="FX77" s="124"/>
      <c r="FY77" s="124"/>
      <c r="FZ77" s="124"/>
      <c r="GA77" s="124"/>
      <c r="GB77" s="124"/>
      <c r="GC77" s="124"/>
      <c r="GD77" s="124"/>
      <c r="GE77" s="124"/>
      <c r="GF77" s="124"/>
      <c r="GG77" s="124"/>
      <c r="GH77" s="124"/>
      <c r="GI77" s="124"/>
      <c r="GJ77" s="124"/>
      <c r="GK77" s="124"/>
      <c r="GL77" s="124"/>
      <c r="GM77" s="124"/>
      <c r="GN77" s="124"/>
      <c r="GO77" s="124"/>
      <c r="GP77" s="124"/>
      <c r="GQ77" s="124"/>
      <c r="GR77" s="124"/>
      <c r="GS77" s="124"/>
      <c r="GT77" s="124"/>
      <c r="GU77" s="124"/>
      <c r="GV77" s="124"/>
      <c r="GW77" s="124"/>
      <c r="GX77" s="124"/>
      <c r="GY77" s="124"/>
      <c r="GZ77" s="124"/>
      <c r="HA77" s="124"/>
      <c r="HB77" s="124"/>
      <c r="HC77" s="124"/>
      <c r="HD77" s="124"/>
      <c r="HE77" s="124"/>
      <c r="HF77" s="124"/>
      <c r="HG77" s="124"/>
      <c r="HH77" s="124"/>
      <c r="HI77" s="124"/>
      <c r="HJ77" s="124"/>
      <c r="HK77" s="124"/>
      <c r="HL77" s="124"/>
      <c r="HM77" s="124"/>
      <c r="HN77" s="124"/>
      <c r="HO77" s="124"/>
      <c r="HP77" s="124"/>
      <c r="HQ77" s="124"/>
      <c r="HR77" s="124"/>
      <c r="HS77" s="124"/>
      <c r="HT77" s="124"/>
      <c r="HU77" s="124"/>
      <c r="HV77" s="124"/>
      <c r="HW77" s="124"/>
      <c r="HX77" s="124"/>
      <c r="HY77" s="124"/>
      <c r="HZ77" s="124"/>
      <c r="IA77" s="124"/>
      <c r="IB77" s="124"/>
      <c r="IC77" s="124"/>
      <c r="ID77" s="124"/>
      <c r="IE77" s="124"/>
      <c r="IF77" s="124"/>
      <c r="IG77" s="124"/>
      <c r="IH77" s="124"/>
      <c r="II77" s="124"/>
      <c r="IJ77" s="124"/>
      <c r="IK77" s="124"/>
      <c r="IL77" s="124"/>
      <c r="IM77" s="124"/>
      <c r="IN77" s="124"/>
      <c r="IO77" s="124"/>
      <c r="IP77" s="124"/>
      <c r="IQ77" s="124"/>
      <c r="IR77" s="124"/>
      <c r="IS77" s="124"/>
      <c r="IT77" s="124"/>
    </row>
    <row r="78" s="138" customFormat="1" ht="20.1" customHeight="1" spans="1:254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4"/>
      <c r="CP78" s="124"/>
      <c r="CQ78" s="124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  <c r="EP78" s="124"/>
      <c r="EQ78" s="124"/>
      <c r="ER78" s="124"/>
      <c r="ES78" s="124"/>
      <c r="ET78" s="124"/>
      <c r="EU78" s="124"/>
      <c r="EV78" s="124"/>
      <c r="EW78" s="124"/>
      <c r="EX78" s="124"/>
      <c r="EY78" s="124"/>
      <c r="EZ78" s="124"/>
      <c r="FA78" s="124"/>
      <c r="FB78" s="124"/>
      <c r="FC78" s="124"/>
      <c r="FD78" s="124"/>
      <c r="FE78" s="124"/>
      <c r="FF78" s="124"/>
      <c r="FG78" s="124"/>
      <c r="FH78" s="124"/>
      <c r="FI78" s="124"/>
      <c r="FJ78" s="124"/>
      <c r="FK78" s="124"/>
      <c r="FL78" s="124"/>
      <c r="FM78" s="124"/>
      <c r="FN78" s="124"/>
      <c r="FO78" s="124"/>
      <c r="FP78" s="124"/>
      <c r="FQ78" s="124"/>
      <c r="FR78" s="124"/>
      <c r="FS78" s="124"/>
      <c r="FT78" s="124"/>
      <c r="FU78" s="124"/>
      <c r="FV78" s="124"/>
      <c r="FW78" s="124"/>
      <c r="FX78" s="124"/>
      <c r="FY78" s="124"/>
      <c r="FZ78" s="124"/>
      <c r="GA78" s="124"/>
      <c r="GB78" s="124"/>
      <c r="GC78" s="124"/>
      <c r="GD78" s="124"/>
      <c r="GE78" s="124"/>
      <c r="GF78" s="124"/>
      <c r="GG78" s="124"/>
      <c r="GH78" s="124"/>
      <c r="GI78" s="124"/>
      <c r="GJ78" s="124"/>
      <c r="GK78" s="124"/>
      <c r="GL78" s="124"/>
      <c r="GM78" s="124"/>
      <c r="GN78" s="124"/>
      <c r="GO78" s="124"/>
      <c r="GP78" s="124"/>
      <c r="GQ78" s="124"/>
      <c r="GR78" s="124"/>
      <c r="GS78" s="124"/>
      <c r="GT78" s="124"/>
      <c r="GU78" s="124"/>
      <c r="GV78" s="124"/>
      <c r="GW78" s="124"/>
      <c r="GX78" s="124"/>
      <c r="GY78" s="124"/>
      <c r="GZ78" s="124"/>
      <c r="HA78" s="124"/>
      <c r="HB78" s="124"/>
      <c r="HC78" s="124"/>
      <c r="HD78" s="124"/>
      <c r="HE78" s="124"/>
      <c r="HF78" s="124"/>
      <c r="HG78" s="124"/>
      <c r="HH78" s="124"/>
      <c r="HI78" s="124"/>
      <c r="HJ78" s="124"/>
      <c r="HK78" s="124"/>
      <c r="HL78" s="124"/>
      <c r="HM78" s="124"/>
      <c r="HN78" s="124"/>
      <c r="HO78" s="124"/>
      <c r="HP78" s="124"/>
      <c r="HQ78" s="124"/>
      <c r="HR78" s="124"/>
      <c r="HS78" s="124"/>
      <c r="HT78" s="124"/>
      <c r="HU78" s="124"/>
      <c r="HV78" s="124"/>
      <c r="HW78" s="124"/>
      <c r="HX78" s="124"/>
      <c r="HY78" s="124"/>
      <c r="HZ78" s="124"/>
      <c r="IA78" s="124"/>
      <c r="IB78" s="124"/>
      <c r="IC78" s="124"/>
      <c r="ID78" s="124"/>
      <c r="IE78" s="124"/>
      <c r="IF78" s="124"/>
      <c r="IG78" s="124"/>
      <c r="IH78" s="124"/>
      <c r="II78" s="124"/>
      <c r="IJ78" s="124"/>
      <c r="IK78" s="124"/>
      <c r="IL78" s="124"/>
      <c r="IM78" s="124"/>
      <c r="IN78" s="124"/>
      <c r="IO78" s="124"/>
      <c r="IP78" s="124"/>
      <c r="IQ78" s="124"/>
      <c r="IR78" s="124"/>
      <c r="IS78" s="124"/>
      <c r="IT78" s="124"/>
    </row>
    <row r="79" s="138" customFormat="1" ht="20.1" customHeight="1" spans="1:254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124"/>
      <c r="EE79" s="124"/>
      <c r="EF79" s="124"/>
      <c r="EG79" s="124"/>
      <c r="EH79" s="124"/>
      <c r="EI79" s="124"/>
      <c r="EJ79" s="124"/>
      <c r="EK79" s="124"/>
      <c r="EL79" s="124"/>
      <c r="EM79" s="124"/>
      <c r="EN79" s="124"/>
      <c r="EO79" s="124"/>
      <c r="EP79" s="124"/>
      <c r="EQ79" s="124"/>
      <c r="ER79" s="124"/>
      <c r="ES79" s="124"/>
      <c r="ET79" s="124"/>
      <c r="EU79" s="124"/>
      <c r="EV79" s="124"/>
      <c r="EW79" s="124"/>
      <c r="EX79" s="124"/>
      <c r="EY79" s="124"/>
      <c r="EZ79" s="124"/>
      <c r="FA79" s="124"/>
      <c r="FB79" s="124"/>
      <c r="FC79" s="124"/>
      <c r="FD79" s="124"/>
      <c r="FE79" s="124"/>
      <c r="FF79" s="124"/>
      <c r="FG79" s="124"/>
      <c r="FH79" s="124"/>
      <c r="FI79" s="124"/>
      <c r="FJ79" s="124"/>
      <c r="FK79" s="124"/>
      <c r="FL79" s="124"/>
      <c r="FM79" s="124"/>
      <c r="FN79" s="124"/>
      <c r="FO79" s="124"/>
      <c r="FP79" s="124"/>
      <c r="FQ79" s="124"/>
      <c r="FR79" s="124"/>
      <c r="FS79" s="124"/>
      <c r="FT79" s="124"/>
      <c r="FU79" s="124"/>
      <c r="FV79" s="124"/>
      <c r="FW79" s="124"/>
      <c r="FX79" s="124"/>
      <c r="FY79" s="124"/>
      <c r="FZ79" s="124"/>
      <c r="GA79" s="124"/>
      <c r="GB79" s="124"/>
      <c r="GC79" s="124"/>
      <c r="GD79" s="124"/>
      <c r="GE79" s="124"/>
      <c r="GF79" s="124"/>
      <c r="GG79" s="124"/>
      <c r="GH79" s="124"/>
      <c r="GI79" s="124"/>
      <c r="GJ79" s="124"/>
      <c r="GK79" s="124"/>
      <c r="GL79" s="124"/>
      <c r="GM79" s="124"/>
      <c r="GN79" s="124"/>
      <c r="GO79" s="124"/>
      <c r="GP79" s="124"/>
      <c r="GQ79" s="124"/>
      <c r="GR79" s="124"/>
      <c r="GS79" s="124"/>
      <c r="GT79" s="124"/>
      <c r="GU79" s="124"/>
      <c r="GV79" s="124"/>
      <c r="GW79" s="124"/>
      <c r="GX79" s="124"/>
      <c r="GY79" s="124"/>
      <c r="GZ79" s="124"/>
      <c r="HA79" s="124"/>
      <c r="HB79" s="124"/>
      <c r="HC79" s="124"/>
      <c r="HD79" s="124"/>
      <c r="HE79" s="124"/>
      <c r="HF79" s="124"/>
      <c r="HG79" s="124"/>
      <c r="HH79" s="124"/>
      <c r="HI79" s="124"/>
      <c r="HJ79" s="124"/>
      <c r="HK79" s="124"/>
      <c r="HL79" s="124"/>
      <c r="HM79" s="124"/>
      <c r="HN79" s="124"/>
      <c r="HO79" s="124"/>
      <c r="HP79" s="124"/>
      <c r="HQ79" s="124"/>
      <c r="HR79" s="124"/>
      <c r="HS79" s="124"/>
      <c r="HT79" s="124"/>
      <c r="HU79" s="124"/>
      <c r="HV79" s="124"/>
      <c r="HW79" s="124"/>
      <c r="HX79" s="124"/>
      <c r="HY79" s="124"/>
      <c r="HZ79" s="124"/>
      <c r="IA79" s="124"/>
      <c r="IB79" s="124"/>
      <c r="IC79" s="124"/>
      <c r="ID79" s="124"/>
      <c r="IE79" s="124"/>
      <c r="IF79" s="124"/>
      <c r="IG79" s="124"/>
      <c r="IH79" s="124"/>
      <c r="II79" s="124"/>
      <c r="IJ79" s="124"/>
      <c r="IK79" s="124"/>
      <c r="IL79" s="124"/>
      <c r="IM79" s="124"/>
      <c r="IN79" s="124"/>
      <c r="IO79" s="124"/>
      <c r="IP79" s="124"/>
      <c r="IQ79" s="124"/>
      <c r="IR79" s="124"/>
      <c r="IS79" s="124"/>
      <c r="IT79" s="124"/>
    </row>
    <row r="80" s="138" customFormat="1" ht="20.1" customHeight="1" spans="1:254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24"/>
      <c r="DS80" s="124"/>
      <c r="DT80" s="124"/>
      <c r="DU80" s="124"/>
      <c r="DV80" s="124"/>
      <c r="DW80" s="124"/>
      <c r="DX80" s="124"/>
      <c r="DY80" s="124"/>
      <c r="DZ80" s="124"/>
      <c r="EA80" s="124"/>
      <c r="EB80" s="124"/>
      <c r="EC80" s="124"/>
      <c r="ED80" s="124"/>
      <c r="EE80" s="124"/>
      <c r="EF80" s="124"/>
      <c r="EG80" s="124"/>
      <c r="EH80" s="124"/>
      <c r="EI80" s="124"/>
      <c r="EJ80" s="124"/>
      <c r="EK80" s="124"/>
      <c r="EL80" s="124"/>
      <c r="EM80" s="124"/>
      <c r="EN80" s="124"/>
      <c r="EO80" s="124"/>
      <c r="EP80" s="124"/>
      <c r="EQ80" s="124"/>
      <c r="ER80" s="124"/>
      <c r="ES80" s="124"/>
      <c r="ET80" s="124"/>
      <c r="EU80" s="124"/>
      <c r="EV80" s="124"/>
      <c r="EW80" s="124"/>
      <c r="EX80" s="124"/>
      <c r="EY80" s="124"/>
      <c r="EZ80" s="124"/>
      <c r="FA80" s="124"/>
      <c r="FB80" s="124"/>
      <c r="FC80" s="124"/>
      <c r="FD80" s="124"/>
      <c r="FE80" s="124"/>
      <c r="FF80" s="124"/>
      <c r="FG80" s="124"/>
      <c r="FH80" s="124"/>
      <c r="FI80" s="124"/>
      <c r="FJ80" s="124"/>
      <c r="FK80" s="124"/>
      <c r="FL80" s="124"/>
      <c r="FM80" s="124"/>
      <c r="FN80" s="124"/>
      <c r="FO80" s="124"/>
      <c r="FP80" s="124"/>
      <c r="FQ80" s="124"/>
      <c r="FR80" s="124"/>
      <c r="FS80" s="124"/>
      <c r="FT80" s="124"/>
      <c r="FU80" s="124"/>
      <c r="FV80" s="124"/>
      <c r="FW80" s="124"/>
      <c r="FX80" s="124"/>
      <c r="FY80" s="124"/>
      <c r="FZ80" s="124"/>
      <c r="GA80" s="124"/>
      <c r="GB80" s="124"/>
      <c r="GC80" s="124"/>
      <c r="GD80" s="124"/>
      <c r="GE80" s="124"/>
      <c r="GF80" s="124"/>
      <c r="GG80" s="124"/>
      <c r="GH80" s="124"/>
      <c r="GI80" s="124"/>
      <c r="GJ80" s="124"/>
      <c r="GK80" s="124"/>
      <c r="GL80" s="124"/>
      <c r="GM80" s="124"/>
      <c r="GN80" s="124"/>
      <c r="GO80" s="124"/>
      <c r="GP80" s="124"/>
      <c r="GQ80" s="124"/>
      <c r="GR80" s="124"/>
      <c r="GS80" s="124"/>
      <c r="GT80" s="124"/>
      <c r="GU80" s="124"/>
      <c r="GV80" s="124"/>
      <c r="GW80" s="124"/>
      <c r="GX80" s="124"/>
      <c r="GY80" s="124"/>
      <c r="GZ80" s="124"/>
      <c r="HA80" s="124"/>
      <c r="HB80" s="124"/>
      <c r="HC80" s="124"/>
      <c r="HD80" s="124"/>
      <c r="HE80" s="124"/>
      <c r="HF80" s="124"/>
      <c r="HG80" s="124"/>
      <c r="HH80" s="124"/>
      <c r="HI80" s="124"/>
      <c r="HJ80" s="124"/>
      <c r="HK80" s="124"/>
      <c r="HL80" s="124"/>
      <c r="HM80" s="124"/>
      <c r="HN80" s="124"/>
      <c r="HO80" s="124"/>
      <c r="HP80" s="124"/>
      <c r="HQ80" s="124"/>
      <c r="HR80" s="124"/>
      <c r="HS80" s="124"/>
      <c r="HT80" s="124"/>
      <c r="HU80" s="124"/>
      <c r="HV80" s="124"/>
      <c r="HW80" s="124"/>
      <c r="HX80" s="124"/>
      <c r="HY80" s="124"/>
      <c r="HZ80" s="124"/>
      <c r="IA80" s="124"/>
      <c r="IB80" s="124"/>
      <c r="IC80" s="124"/>
      <c r="ID80" s="124"/>
      <c r="IE80" s="124"/>
      <c r="IF80" s="124"/>
      <c r="IG80" s="124"/>
      <c r="IH80" s="124"/>
      <c r="II80" s="124"/>
      <c r="IJ80" s="124"/>
      <c r="IK80" s="124"/>
      <c r="IL80" s="124"/>
      <c r="IM80" s="124"/>
      <c r="IN80" s="124"/>
      <c r="IO80" s="124"/>
      <c r="IP80" s="124"/>
      <c r="IQ80" s="124"/>
      <c r="IR80" s="124"/>
      <c r="IS80" s="124"/>
      <c r="IT80" s="124"/>
    </row>
    <row r="81" s="138" customFormat="1" ht="20.1" customHeight="1" spans="1:254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24"/>
      <c r="DD81" s="124"/>
      <c r="DE81" s="124"/>
      <c r="DF81" s="124"/>
      <c r="DG81" s="124"/>
      <c r="DH81" s="124"/>
      <c r="DI81" s="124"/>
      <c r="DJ81" s="124"/>
      <c r="DK81" s="124"/>
      <c r="DL81" s="124"/>
      <c r="DM81" s="124"/>
      <c r="DN81" s="124"/>
      <c r="DO81" s="124"/>
      <c r="DP81" s="124"/>
      <c r="DQ81" s="124"/>
      <c r="DR81" s="124"/>
      <c r="DS81" s="124"/>
      <c r="DT81" s="124"/>
      <c r="DU81" s="124"/>
      <c r="DV81" s="124"/>
      <c r="DW81" s="124"/>
      <c r="DX81" s="124"/>
      <c r="DY81" s="124"/>
      <c r="DZ81" s="124"/>
      <c r="EA81" s="124"/>
      <c r="EB81" s="124"/>
      <c r="EC81" s="124"/>
      <c r="ED81" s="124"/>
      <c r="EE81" s="124"/>
      <c r="EF81" s="124"/>
      <c r="EG81" s="124"/>
      <c r="EH81" s="124"/>
      <c r="EI81" s="124"/>
      <c r="EJ81" s="124"/>
      <c r="EK81" s="124"/>
      <c r="EL81" s="124"/>
      <c r="EM81" s="124"/>
      <c r="EN81" s="124"/>
      <c r="EO81" s="124"/>
      <c r="EP81" s="124"/>
      <c r="EQ81" s="124"/>
      <c r="ER81" s="124"/>
      <c r="ES81" s="124"/>
      <c r="ET81" s="124"/>
      <c r="EU81" s="124"/>
      <c r="EV81" s="124"/>
      <c r="EW81" s="124"/>
      <c r="EX81" s="124"/>
      <c r="EY81" s="124"/>
      <c r="EZ81" s="124"/>
      <c r="FA81" s="124"/>
      <c r="FB81" s="124"/>
      <c r="FC81" s="124"/>
      <c r="FD81" s="124"/>
      <c r="FE81" s="124"/>
      <c r="FF81" s="124"/>
      <c r="FG81" s="124"/>
      <c r="FH81" s="124"/>
      <c r="FI81" s="124"/>
      <c r="FJ81" s="124"/>
      <c r="FK81" s="124"/>
      <c r="FL81" s="124"/>
      <c r="FM81" s="124"/>
      <c r="FN81" s="124"/>
      <c r="FO81" s="124"/>
      <c r="FP81" s="124"/>
      <c r="FQ81" s="124"/>
      <c r="FR81" s="124"/>
      <c r="FS81" s="124"/>
      <c r="FT81" s="124"/>
      <c r="FU81" s="124"/>
      <c r="FV81" s="124"/>
      <c r="FW81" s="124"/>
      <c r="FX81" s="124"/>
      <c r="FY81" s="124"/>
      <c r="FZ81" s="124"/>
      <c r="GA81" s="124"/>
      <c r="GB81" s="124"/>
      <c r="GC81" s="124"/>
      <c r="GD81" s="124"/>
      <c r="GE81" s="124"/>
      <c r="GF81" s="124"/>
      <c r="GG81" s="124"/>
      <c r="GH81" s="124"/>
      <c r="GI81" s="124"/>
      <c r="GJ81" s="124"/>
      <c r="GK81" s="124"/>
      <c r="GL81" s="124"/>
      <c r="GM81" s="124"/>
      <c r="GN81" s="124"/>
      <c r="GO81" s="124"/>
      <c r="GP81" s="124"/>
      <c r="GQ81" s="124"/>
      <c r="GR81" s="124"/>
      <c r="GS81" s="124"/>
      <c r="GT81" s="124"/>
      <c r="GU81" s="124"/>
      <c r="GV81" s="124"/>
      <c r="GW81" s="124"/>
      <c r="GX81" s="124"/>
      <c r="GY81" s="124"/>
      <c r="GZ81" s="124"/>
      <c r="HA81" s="124"/>
      <c r="HB81" s="124"/>
      <c r="HC81" s="124"/>
      <c r="HD81" s="124"/>
      <c r="HE81" s="124"/>
      <c r="HF81" s="124"/>
      <c r="HG81" s="124"/>
      <c r="HH81" s="124"/>
      <c r="HI81" s="124"/>
      <c r="HJ81" s="124"/>
      <c r="HK81" s="124"/>
      <c r="HL81" s="124"/>
      <c r="HM81" s="124"/>
      <c r="HN81" s="124"/>
      <c r="HO81" s="124"/>
      <c r="HP81" s="124"/>
      <c r="HQ81" s="124"/>
      <c r="HR81" s="124"/>
      <c r="HS81" s="124"/>
      <c r="HT81" s="124"/>
      <c r="HU81" s="124"/>
      <c r="HV81" s="124"/>
      <c r="HW81" s="124"/>
      <c r="HX81" s="124"/>
      <c r="HY81" s="124"/>
      <c r="HZ81" s="124"/>
      <c r="IA81" s="124"/>
      <c r="IB81" s="124"/>
      <c r="IC81" s="124"/>
      <c r="ID81" s="124"/>
      <c r="IE81" s="124"/>
      <c r="IF81" s="124"/>
      <c r="IG81" s="124"/>
      <c r="IH81" s="124"/>
      <c r="II81" s="124"/>
      <c r="IJ81" s="124"/>
      <c r="IK81" s="124"/>
      <c r="IL81" s="124"/>
      <c r="IM81" s="124"/>
      <c r="IN81" s="124"/>
      <c r="IO81" s="124"/>
      <c r="IP81" s="124"/>
      <c r="IQ81" s="124"/>
      <c r="IR81" s="124"/>
      <c r="IS81" s="124"/>
      <c r="IT81" s="124"/>
    </row>
    <row r="82" s="138" customFormat="1" ht="20.1" customHeight="1" spans="1:254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4"/>
      <c r="FF82" s="124"/>
      <c r="FG82" s="124"/>
      <c r="FH82" s="124"/>
      <c r="FI82" s="124"/>
      <c r="FJ82" s="124"/>
      <c r="FK82" s="124"/>
      <c r="FL82" s="124"/>
      <c r="FM82" s="124"/>
      <c r="FN82" s="124"/>
      <c r="FO82" s="124"/>
      <c r="FP82" s="124"/>
      <c r="FQ82" s="124"/>
      <c r="FR82" s="124"/>
      <c r="FS82" s="124"/>
      <c r="FT82" s="124"/>
      <c r="FU82" s="124"/>
      <c r="FV82" s="124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</row>
    <row r="83" s="138" customFormat="1" ht="20.1" customHeight="1" spans="1:254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24"/>
      <c r="CD83" s="124"/>
      <c r="CE83" s="124"/>
      <c r="CF83" s="124"/>
      <c r="CG83" s="124"/>
      <c r="CH83" s="124"/>
      <c r="CI83" s="124"/>
      <c r="CJ83" s="124"/>
      <c r="CK83" s="124"/>
      <c r="CL83" s="124"/>
      <c r="CM83" s="124"/>
      <c r="CN83" s="124"/>
      <c r="CO83" s="124"/>
      <c r="CP83" s="124"/>
      <c r="CQ83" s="124"/>
      <c r="CR83" s="124"/>
      <c r="CS83" s="124"/>
      <c r="CT83" s="124"/>
      <c r="CU83" s="124"/>
      <c r="CV83" s="124"/>
      <c r="CW83" s="124"/>
      <c r="CX83" s="124"/>
      <c r="CY83" s="124"/>
      <c r="CZ83" s="124"/>
      <c r="DA83" s="124"/>
      <c r="DB83" s="124"/>
      <c r="DC83" s="124"/>
      <c r="DD83" s="124"/>
      <c r="DE83" s="124"/>
      <c r="DF83" s="124"/>
      <c r="DG83" s="124"/>
      <c r="DH83" s="124"/>
      <c r="DI83" s="124"/>
      <c r="DJ83" s="124"/>
      <c r="DK83" s="124"/>
      <c r="DL83" s="124"/>
      <c r="DM83" s="124"/>
      <c r="DN83" s="124"/>
      <c r="DO83" s="124"/>
      <c r="DP83" s="124"/>
      <c r="DQ83" s="124"/>
      <c r="DR83" s="124"/>
      <c r="DS83" s="124"/>
      <c r="DT83" s="124"/>
      <c r="DU83" s="124"/>
      <c r="DV83" s="124"/>
      <c r="DW83" s="124"/>
      <c r="DX83" s="124"/>
      <c r="DY83" s="124"/>
      <c r="DZ83" s="124"/>
      <c r="EA83" s="124"/>
      <c r="EB83" s="124"/>
      <c r="EC83" s="124"/>
      <c r="ED83" s="124"/>
      <c r="EE83" s="124"/>
      <c r="EF83" s="124"/>
      <c r="EG83" s="124"/>
      <c r="EH83" s="124"/>
      <c r="EI83" s="124"/>
      <c r="EJ83" s="124"/>
      <c r="EK83" s="124"/>
      <c r="EL83" s="124"/>
      <c r="EM83" s="124"/>
      <c r="EN83" s="124"/>
      <c r="EO83" s="124"/>
      <c r="EP83" s="124"/>
      <c r="EQ83" s="124"/>
      <c r="ER83" s="124"/>
      <c r="ES83" s="124"/>
      <c r="ET83" s="124"/>
      <c r="EU83" s="124"/>
      <c r="EV83" s="124"/>
      <c r="EW83" s="124"/>
      <c r="EX83" s="124"/>
      <c r="EY83" s="124"/>
      <c r="EZ83" s="124"/>
      <c r="FA83" s="124"/>
      <c r="FB83" s="124"/>
      <c r="FC83" s="124"/>
      <c r="FD83" s="124"/>
      <c r="FE83" s="124"/>
      <c r="FF83" s="124"/>
      <c r="FG83" s="124"/>
      <c r="FH83" s="124"/>
      <c r="FI83" s="124"/>
      <c r="FJ83" s="124"/>
      <c r="FK83" s="124"/>
      <c r="FL83" s="124"/>
      <c r="FM83" s="124"/>
      <c r="FN83" s="124"/>
      <c r="FO83" s="124"/>
      <c r="FP83" s="124"/>
      <c r="FQ83" s="124"/>
      <c r="FR83" s="124"/>
      <c r="FS83" s="124"/>
      <c r="FT83" s="124"/>
      <c r="FU83" s="124"/>
      <c r="FV83" s="124"/>
      <c r="FW83" s="124"/>
      <c r="FX83" s="124"/>
      <c r="FY83" s="124"/>
      <c r="FZ83" s="124"/>
      <c r="GA83" s="124"/>
      <c r="GB83" s="124"/>
      <c r="GC83" s="124"/>
      <c r="GD83" s="124"/>
      <c r="GE83" s="124"/>
      <c r="GF83" s="124"/>
      <c r="GG83" s="124"/>
      <c r="GH83" s="124"/>
      <c r="GI83" s="124"/>
      <c r="GJ83" s="124"/>
      <c r="GK83" s="124"/>
      <c r="GL83" s="124"/>
      <c r="GM83" s="124"/>
      <c r="GN83" s="124"/>
      <c r="GO83" s="124"/>
      <c r="GP83" s="124"/>
      <c r="GQ83" s="124"/>
      <c r="GR83" s="124"/>
      <c r="GS83" s="124"/>
      <c r="GT83" s="124"/>
      <c r="GU83" s="124"/>
      <c r="GV83" s="124"/>
      <c r="GW83" s="124"/>
      <c r="GX83" s="124"/>
      <c r="GY83" s="124"/>
      <c r="GZ83" s="124"/>
      <c r="HA83" s="124"/>
      <c r="HB83" s="124"/>
      <c r="HC83" s="124"/>
      <c r="HD83" s="124"/>
      <c r="HE83" s="124"/>
      <c r="HF83" s="124"/>
      <c r="HG83" s="124"/>
      <c r="HH83" s="124"/>
      <c r="HI83" s="124"/>
      <c r="HJ83" s="124"/>
      <c r="HK83" s="124"/>
      <c r="HL83" s="124"/>
      <c r="HM83" s="124"/>
      <c r="HN83" s="124"/>
      <c r="HO83" s="124"/>
      <c r="HP83" s="124"/>
      <c r="HQ83" s="124"/>
      <c r="HR83" s="124"/>
      <c r="HS83" s="124"/>
      <c r="HT83" s="124"/>
      <c r="HU83" s="124"/>
      <c r="HV83" s="124"/>
      <c r="HW83" s="124"/>
      <c r="HX83" s="124"/>
      <c r="HY83" s="124"/>
      <c r="HZ83" s="124"/>
      <c r="IA83" s="124"/>
      <c r="IB83" s="124"/>
      <c r="IC83" s="124"/>
      <c r="ID83" s="124"/>
      <c r="IE83" s="124"/>
      <c r="IF83" s="124"/>
      <c r="IG83" s="124"/>
      <c r="IH83" s="124"/>
      <c r="II83" s="124"/>
      <c r="IJ83" s="124"/>
      <c r="IK83" s="124"/>
      <c r="IL83" s="124"/>
      <c r="IM83" s="124"/>
      <c r="IN83" s="124"/>
      <c r="IO83" s="124"/>
      <c r="IP83" s="124"/>
      <c r="IQ83" s="124"/>
      <c r="IR83" s="124"/>
      <c r="IS83" s="124"/>
      <c r="IT83" s="124"/>
    </row>
    <row r="84" s="138" customFormat="1" ht="20.1" customHeight="1" spans="1:254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24"/>
      <c r="BR84" s="124"/>
      <c r="BS84" s="124"/>
      <c r="BT84" s="124"/>
      <c r="BU84" s="124"/>
      <c r="BV84" s="124"/>
      <c r="BW84" s="124"/>
      <c r="BX84" s="124"/>
      <c r="BY84" s="124"/>
      <c r="BZ84" s="124"/>
      <c r="CA84" s="124"/>
      <c r="CB84" s="124"/>
      <c r="CC84" s="124"/>
      <c r="CD84" s="124"/>
      <c r="CE84" s="124"/>
      <c r="CF84" s="124"/>
      <c r="CG84" s="124"/>
      <c r="CH84" s="124"/>
      <c r="CI84" s="124"/>
      <c r="CJ84" s="124"/>
      <c r="CK84" s="124"/>
      <c r="CL84" s="124"/>
      <c r="CM84" s="124"/>
      <c r="CN84" s="124"/>
      <c r="CO84" s="124"/>
      <c r="CP84" s="124"/>
      <c r="CQ84" s="124"/>
      <c r="CR84" s="124"/>
      <c r="CS84" s="124"/>
      <c r="CT84" s="124"/>
      <c r="CU84" s="124"/>
      <c r="CV84" s="124"/>
      <c r="CW84" s="124"/>
      <c r="CX84" s="124"/>
      <c r="CY84" s="124"/>
      <c r="CZ84" s="124"/>
      <c r="DA84" s="124"/>
      <c r="DB84" s="124"/>
      <c r="DC84" s="124"/>
      <c r="DD84" s="124"/>
      <c r="DE84" s="124"/>
      <c r="DF84" s="124"/>
      <c r="DG84" s="124"/>
      <c r="DH84" s="124"/>
      <c r="DI84" s="124"/>
      <c r="DJ84" s="124"/>
      <c r="DK84" s="124"/>
      <c r="DL84" s="124"/>
      <c r="DM84" s="124"/>
      <c r="DN84" s="124"/>
      <c r="DO84" s="124"/>
      <c r="DP84" s="124"/>
      <c r="DQ84" s="124"/>
      <c r="DR84" s="124"/>
      <c r="DS84" s="124"/>
      <c r="DT84" s="124"/>
      <c r="DU84" s="124"/>
      <c r="DV84" s="124"/>
      <c r="DW84" s="124"/>
      <c r="DX84" s="124"/>
      <c r="DY84" s="124"/>
      <c r="DZ84" s="124"/>
      <c r="EA84" s="124"/>
      <c r="EB84" s="124"/>
      <c r="EC84" s="124"/>
      <c r="ED84" s="124"/>
      <c r="EE84" s="124"/>
      <c r="EF84" s="124"/>
      <c r="EG84" s="124"/>
      <c r="EH84" s="124"/>
      <c r="EI84" s="124"/>
      <c r="EJ84" s="124"/>
      <c r="EK84" s="124"/>
      <c r="EL84" s="124"/>
      <c r="EM84" s="124"/>
      <c r="EN84" s="124"/>
      <c r="EO84" s="124"/>
      <c r="EP84" s="124"/>
      <c r="EQ84" s="124"/>
      <c r="ER84" s="124"/>
      <c r="ES84" s="124"/>
      <c r="ET84" s="124"/>
      <c r="EU84" s="124"/>
      <c r="EV84" s="124"/>
      <c r="EW84" s="124"/>
      <c r="EX84" s="124"/>
      <c r="EY84" s="124"/>
      <c r="EZ84" s="124"/>
      <c r="FA84" s="124"/>
      <c r="FB84" s="124"/>
      <c r="FC84" s="124"/>
      <c r="FD84" s="124"/>
      <c r="FE84" s="124"/>
      <c r="FF84" s="124"/>
      <c r="FG84" s="124"/>
      <c r="FH84" s="124"/>
      <c r="FI84" s="124"/>
      <c r="FJ84" s="124"/>
      <c r="FK84" s="124"/>
      <c r="FL84" s="124"/>
      <c r="FM84" s="124"/>
      <c r="FN84" s="124"/>
      <c r="FO84" s="124"/>
      <c r="FP84" s="124"/>
      <c r="FQ84" s="124"/>
      <c r="FR84" s="124"/>
      <c r="FS84" s="124"/>
      <c r="FT84" s="124"/>
      <c r="FU84" s="124"/>
      <c r="FV84" s="124"/>
      <c r="FW84" s="124"/>
      <c r="FX84" s="124"/>
      <c r="FY84" s="124"/>
      <c r="FZ84" s="124"/>
      <c r="GA84" s="124"/>
      <c r="GB84" s="124"/>
      <c r="GC84" s="124"/>
      <c r="GD84" s="124"/>
      <c r="GE84" s="124"/>
      <c r="GF84" s="124"/>
      <c r="GG84" s="124"/>
      <c r="GH84" s="124"/>
      <c r="GI84" s="124"/>
      <c r="GJ84" s="124"/>
      <c r="GK84" s="124"/>
      <c r="GL84" s="124"/>
      <c r="GM84" s="124"/>
      <c r="GN84" s="124"/>
      <c r="GO84" s="124"/>
      <c r="GP84" s="124"/>
      <c r="GQ84" s="124"/>
      <c r="GR84" s="124"/>
      <c r="GS84" s="124"/>
      <c r="GT84" s="124"/>
      <c r="GU84" s="124"/>
      <c r="GV84" s="124"/>
      <c r="GW84" s="124"/>
      <c r="GX84" s="124"/>
      <c r="GY84" s="124"/>
      <c r="GZ84" s="124"/>
      <c r="HA84" s="124"/>
      <c r="HB84" s="124"/>
      <c r="HC84" s="124"/>
      <c r="HD84" s="124"/>
      <c r="HE84" s="124"/>
      <c r="HF84" s="124"/>
      <c r="HG84" s="124"/>
      <c r="HH84" s="124"/>
      <c r="HI84" s="124"/>
      <c r="HJ84" s="124"/>
      <c r="HK84" s="124"/>
      <c r="HL84" s="124"/>
      <c r="HM84" s="124"/>
      <c r="HN84" s="124"/>
      <c r="HO84" s="124"/>
      <c r="HP84" s="124"/>
      <c r="HQ84" s="124"/>
      <c r="HR84" s="124"/>
      <c r="HS84" s="124"/>
      <c r="HT84" s="124"/>
      <c r="HU84" s="124"/>
      <c r="HV84" s="124"/>
      <c r="HW84" s="124"/>
      <c r="HX84" s="124"/>
      <c r="HY84" s="124"/>
      <c r="HZ84" s="124"/>
      <c r="IA84" s="124"/>
      <c r="IB84" s="124"/>
      <c r="IC84" s="124"/>
      <c r="ID84" s="124"/>
      <c r="IE84" s="124"/>
      <c r="IF84" s="124"/>
      <c r="IG84" s="124"/>
      <c r="IH84" s="124"/>
      <c r="II84" s="124"/>
      <c r="IJ84" s="124"/>
      <c r="IK84" s="124"/>
      <c r="IL84" s="124"/>
      <c r="IM84" s="124"/>
      <c r="IN84" s="124"/>
      <c r="IO84" s="124"/>
      <c r="IP84" s="124"/>
      <c r="IQ84" s="124"/>
      <c r="IR84" s="124"/>
      <c r="IS84" s="124"/>
      <c r="IT84" s="124"/>
    </row>
    <row r="85" s="138" customFormat="1" ht="20.1" customHeight="1" spans="1:254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  <c r="BV85" s="124"/>
      <c r="BW85" s="124"/>
      <c r="BX85" s="124"/>
      <c r="BY85" s="124"/>
      <c r="BZ85" s="124"/>
      <c r="CA85" s="124"/>
      <c r="CB85" s="124"/>
      <c r="CC85" s="124"/>
      <c r="CD85" s="124"/>
      <c r="CE85" s="124"/>
      <c r="CF85" s="124"/>
      <c r="CG85" s="124"/>
      <c r="CH85" s="124"/>
      <c r="CI85" s="124"/>
      <c r="CJ85" s="124"/>
      <c r="CK85" s="124"/>
      <c r="CL85" s="124"/>
      <c r="CM85" s="124"/>
      <c r="CN85" s="124"/>
      <c r="CO85" s="124"/>
      <c r="CP85" s="124"/>
      <c r="CQ85" s="124"/>
      <c r="CR85" s="124"/>
      <c r="CS85" s="124"/>
      <c r="CT85" s="124"/>
      <c r="CU85" s="124"/>
      <c r="CV85" s="124"/>
      <c r="CW85" s="124"/>
      <c r="CX85" s="124"/>
      <c r="CY85" s="124"/>
      <c r="CZ85" s="124"/>
      <c r="DA85" s="124"/>
      <c r="DB85" s="124"/>
      <c r="DC85" s="124"/>
      <c r="DD85" s="124"/>
      <c r="DE85" s="124"/>
      <c r="DF85" s="124"/>
      <c r="DG85" s="124"/>
      <c r="DH85" s="124"/>
      <c r="DI85" s="124"/>
      <c r="DJ85" s="124"/>
      <c r="DK85" s="124"/>
      <c r="DL85" s="124"/>
      <c r="DM85" s="124"/>
      <c r="DN85" s="124"/>
      <c r="DO85" s="124"/>
      <c r="DP85" s="124"/>
      <c r="DQ85" s="124"/>
      <c r="DR85" s="124"/>
      <c r="DS85" s="124"/>
      <c r="DT85" s="124"/>
      <c r="DU85" s="124"/>
      <c r="DV85" s="124"/>
      <c r="DW85" s="124"/>
      <c r="DX85" s="124"/>
      <c r="DY85" s="124"/>
      <c r="DZ85" s="124"/>
      <c r="EA85" s="124"/>
      <c r="EB85" s="124"/>
      <c r="EC85" s="124"/>
      <c r="ED85" s="124"/>
      <c r="EE85" s="124"/>
      <c r="EF85" s="124"/>
      <c r="EG85" s="124"/>
      <c r="EH85" s="124"/>
      <c r="EI85" s="124"/>
      <c r="EJ85" s="124"/>
      <c r="EK85" s="124"/>
      <c r="EL85" s="124"/>
      <c r="EM85" s="124"/>
      <c r="EN85" s="124"/>
      <c r="EO85" s="124"/>
      <c r="EP85" s="124"/>
      <c r="EQ85" s="124"/>
      <c r="ER85" s="124"/>
      <c r="ES85" s="124"/>
      <c r="ET85" s="124"/>
      <c r="EU85" s="124"/>
      <c r="EV85" s="124"/>
      <c r="EW85" s="124"/>
      <c r="EX85" s="124"/>
      <c r="EY85" s="124"/>
      <c r="EZ85" s="124"/>
      <c r="FA85" s="124"/>
      <c r="FB85" s="124"/>
      <c r="FC85" s="124"/>
      <c r="FD85" s="124"/>
      <c r="FE85" s="124"/>
      <c r="FF85" s="124"/>
      <c r="FG85" s="124"/>
      <c r="FH85" s="124"/>
      <c r="FI85" s="124"/>
      <c r="FJ85" s="124"/>
      <c r="FK85" s="124"/>
      <c r="FL85" s="124"/>
      <c r="FM85" s="124"/>
      <c r="FN85" s="124"/>
      <c r="FO85" s="124"/>
      <c r="FP85" s="124"/>
      <c r="FQ85" s="124"/>
      <c r="FR85" s="124"/>
      <c r="FS85" s="124"/>
      <c r="FT85" s="124"/>
      <c r="FU85" s="124"/>
      <c r="FV85" s="124"/>
      <c r="FW85" s="124"/>
      <c r="FX85" s="124"/>
      <c r="FY85" s="124"/>
      <c r="FZ85" s="124"/>
      <c r="GA85" s="124"/>
      <c r="GB85" s="124"/>
      <c r="GC85" s="124"/>
      <c r="GD85" s="124"/>
      <c r="GE85" s="124"/>
      <c r="GF85" s="124"/>
      <c r="GG85" s="124"/>
      <c r="GH85" s="124"/>
      <c r="GI85" s="124"/>
      <c r="GJ85" s="124"/>
      <c r="GK85" s="124"/>
      <c r="GL85" s="124"/>
      <c r="GM85" s="124"/>
      <c r="GN85" s="124"/>
      <c r="GO85" s="124"/>
      <c r="GP85" s="124"/>
      <c r="GQ85" s="124"/>
      <c r="GR85" s="124"/>
      <c r="GS85" s="124"/>
      <c r="GT85" s="124"/>
      <c r="GU85" s="124"/>
      <c r="GV85" s="124"/>
      <c r="GW85" s="124"/>
      <c r="GX85" s="124"/>
      <c r="GY85" s="124"/>
      <c r="GZ85" s="124"/>
      <c r="HA85" s="124"/>
      <c r="HB85" s="124"/>
      <c r="HC85" s="124"/>
      <c r="HD85" s="124"/>
      <c r="HE85" s="124"/>
      <c r="HF85" s="124"/>
      <c r="HG85" s="124"/>
      <c r="HH85" s="124"/>
      <c r="HI85" s="124"/>
      <c r="HJ85" s="124"/>
      <c r="HK85" s="124"/>
      <c r="HL85" s="124"/>
      <c r="HM85" s="124"/>
      <c r="HN85" s="124"/>
      <c r="HO85" s="124"/>
      <c r="HP85" s="124"/>
      <c r="HQ85" s="124"/>
      <c r="HR85" s="124"/>
      <c r="HS85" s="124"/>
      <c r="HT85" s="124"/>
      <c r="HU85" s="124"/>
      <c r="HV85" s="124"/>
      <c r="HW85" s="124"/>
      <c r="HX85" s="124"/>
      <c r="HY85" s="124"/>
      <c r="HZ85" s="124"/>
      <c r="IA85" s="124"/>
      <c r="IB85" s="124"/>
      <c r="IC85" s="124"/>
      <c r="ID85" s="124"/>
      <c r="IE85" s="124"/>
      <c r="IF85" s="124"/>
      <c r="IG85" s="124"/>
      <c r="IH85" s="124"/>
      <c r="II85" s="124"/>
      <c r="IJ85" s="124"/>
      <c r="IK85" s="124"/>
      <c r="IL85" s="124"/>
      <c r="IM85" s="124"/>
      <c r="IN85" s="124"/>
      <c r="IO85" s="124"/>
      <c r="IP85" s="124"/>
      <c r="IQ85" s="124"/>
      <c r="IR85" s="124"/>
      <c r="IS85" s="124"/>
      <c r="IT85" s="124"/>
    </row>
    <row r="86" s="138" customFormat="1" ht="20.1" customHeight="1" spans="1:254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4"/>
      <c r="BR86" s="124"/>
      <c r="BS86" s="124"/>
      <c r="BT86" s="124"/>
      <c r="BU86" s="124"/>
      <c r="BV86" s="124"/>
      <c r="BW86" s="124"/>
      <c r="BX86" s="124"/>
      <c r="BY86" s="124"/>
      <c r="BZ86" s="124"/>
      <c r="CA86" s="124"/>
      <c r="CB86" s="124"/>
      <c r="CC86" s="124"/>
      <c r="CD86" s="124"/>
      <c r="CE86" s="124"/>
      <c r="CF86" s="124"/>
      <c r="CG86" s="124"/>
      <c r="CH86" s="124"/>
      <c r="CI86" s="124"/>
      <c r="CJ86" s="124"/>
      <c r="CK86" s="124"/>
      <c r="CL86" s="124"/>
      <c r="CM86" s="124"/>
      <c r="CN86" s="124"/>
      <c r="CO86" s="124"/>
      <c r="CP86" s="124"/>
      <c r="CQ86" s="124"/>
      <c r="CR86" s="124"/>
      <c r="CS86" s="124"/>
      <c r="CT86" s="124"/>
      <c r="CU86" s="124"/>
      <c r="CV86" s="124"/>
      <c r="CW86" s="124"/>
      <c r="CX86" s="124"/>
      <c r="CY86" s="124"/>
      <c r="CZ86" s="124"/>
      <c r="DA86" s="124"/>
      <c r="DB86" s="124"/>
      <c r="DC86" s="124"/>
      <c r="DD86" s="124"/>
      <c r="DE86" s="124"/>
      <c r="DF86" s="124"/>
      <c r="DG86" s="124"/>
      <c r="DH86" s="124"/>
      <c r="DI86" s="124"/>
      <c r="DJ86" s="124"/>
      <c r="DK86" s="124"/>
      <c r="DL86" s="124"/>
      <c r="DM86" s="124"/>
      <c r="DN86" s="124"/>
      <c r="DO86" s="124"/>
      <c r="DP86" s="124"/>
      <c r="DQ86" s="124"/>
      <c r="DR86" s="124"/>
      <c r="DS86" s="124"/>
      <c r="DT86" s="124"/>
      <c r="DU86" s="124"/>
      <c r="DV86" s="124"/>
      <c r="DW86" s="124"/>
      <c r="DX86" s="124"/>
      <c r="DY86" s="124"/>
      <c r="DZ86" s="124"/>
      <c r="EA86" s="124"/>
      <c r="EB86" s="124"/>
      <c r="EC86" s="124"/>
      <c r="ED86" s="124"/>
      <c r="EE86" s="124"/>
      <c r="EF86" s="124"/>
      <c r="EG86" s="124"/>
      <c r="EH86" s="124"/>
      <c r="EI86" s="124"/>
      <c r="EJ86" s="124"/>
      <c r="EK86" s="124"/>
      <c r="EL86" s="124"/>
      <c r="EM86" s="124"/>
      <c r="EN86" s="124"/>
      <c r="EO86" s="124"/>
      <c r="EP86" s="124"/>
      <c r="EQ86" s="124"/>
      <c r="ER86" s="124"/>
      <c r="ES86" s="124"/>
      <c r="ET86" s="124"/>
      <c r="EU86" s="124"/>
      <c r="EV86" s="124"/>
      <c r="EW86" s="124"/>
      <c r="EX86" s="124"/>
      <c r="EY86" s="124"/>
      <c r="EZ86" s="124"/>
      <c r="FA86" s="124"/>
      <c r="FB86" s="124"/>
      <c r="FC86" s="124"/>
      <c r="FD86" s="124"/>
      <c r="FE86" s="124"/>
      <c r="FF86" s="124"/>
      <c r="FG86" s="124"/>
      <c r="FH86" s="124"/>
      <c r="FI86" s="124"/>
      <c r="FJ86" s="124"/>
      <c r="FK86" s="124"/>
      <c r="FL86" s="124"/>
      <c r="FM86" s="124"/>
      <c r="FN86" s="124"/>
      <c r="FO86" s="124"/>
      <c r="FP86" s="124"/>
      <c r="FQ86" s="124"/>
      <c r="FR86" s="124"/>
      <c r="FS86" s="124"/>
      <c r="FT86" s="124"/>
      <c r="FU86" s="124"/>
      <c r="FV86" s="124"/>
      <c r="FW86" s="124"/>
      <c r="FX86" s="124"/>
      <c r="FY86" s="124"/>
      <c r="FZ86" s="124"/>
      <c r="GA86" s="124"/>
      <c r="GB86" s="124"/>
      <c r="GC86" s="124"/>
      <c r="GD86" s="124"/>
      <c r="GE86" s="124"/>
      <c r="GF86" s="124"/>
      <c r="GG86" s="124"/>
      <c r="GH86" s="124"/>
      <c r="GI86" s="124"/>
      <c r="GJ86" s="124"/>
      <c r="GK86" s="124"/>
      <c r="GL86" s="124"/>
      <c r="GM86" s="124"/>
      <c r="GN86" s="124"/>
      <c r="GO86" s="124"/>
      <c r="GP86" s="124"/>
      <c r="GQ86" s="124"/>
      <c r="GR86" s="124"/>
      <c r="GS86" s="124"/>
      <c r="GT86" s="124"/>
      <c r="GU86" s="124"/>
      <c r="GV86" s="124"/>
      <c r="GW86" s="124"/>
      <c r="GX86" s="124"/>
      <c r="GY86" s="124"/>
      <c r="GZ86" s="124"/>
      <c r="HA86" s="124"/>
      <c r="HB86" s="124"/>
      <c r="HC86" s="124"/>
      <c r="HD86" s="124"/>
      <c r="HE86" s="124"/>
      <c r="HF86" s="124"/>
      <c r="HG86" s="124"/>
      <c r="HH86" s="124"/>
      <c r="HI86" s="124"/>
      <c r="HJ86" s="124"/>
      <c r="HK86" s="124"/>
      <c r="HL86" s="124"/>
      <c r="HM86" s="124"/>
      <c r="HN86" s="124"/>
      <c r="HO86" s="124"/>
      <c r="HP86" s="124"/>
      <c r="HQ86" s="124"/>
      <c r="HR86" s="124"/>
      <c r="HS86" s="124"/>
      <c r="HT86" s="124"/>
      <c r="HU86" s="124"/>
      <c r="HV86" s="124"/>
      <c r="HW86" s="124"/>
      <c r="HX86" s="124"/>
      <c r="HY86" s="124"/>
      <c r="HZ86" s="124"/>
      <c r="IA86" s="124"/>
      <c r="IB86" s="124"/>
      <c r="IC86" s="124"/>
      <c r="ID86" s="124"/>
      <c r="IE86" s="124"/>
      <c r="IF86" s="124"/>
      <c r="IG86" s="124"/>
      <c r="IH86" s="124"/>
      <c r="II86" s="124"/>
      <c r="IJ86" s="124"/>
      <c r="IK86" s="124"/>
      <c r="IL86" s="124"/>
      <c r="IM86" s="124"/>
      <c r="IN86" s="124"/>
      <c r="IO86" s="124"/>
      <c r="IP86" s="124"/>
      <c r="IQ86" s="124"/>
      <c r="IR86" s="124"/>
      <c r="IS86" s="124"/>
      <c r="IT86" s="124"/>
    </row>
    <row r="87" s="138" customFormat="1" ht="20.1" customHeight="1" spans="1:254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  <c r="BO87" s="124"/>
      <c r="BP87" s="124"/>
      <c r="BQ87" s="124"/>
      <c r="BR87" s="124"/>
      <c r="BS87" s="124"/>
      <c r="BT87" s="124"/>
      <c r="BU87" s="124"/>
      <c r="BV87" s="124"/>
      <c r="BW87" s="124"/>
      <c r="BX87" s="124"/>
      <c r="BY87" s="124"/>
      <c r="BZ87" s="124"/>
      <c r="CA87" s="124"/>
      <c r="CB87" s="124"/>
      <c r="CC87" s="124"/>
      <c r="CD87" s="124"/>
      <c r="CE87" s="124"/>
      <c r="CF87" s="124"/>
      <c r="CG87" s="124"/>
      <c r="CH87" s="124"/>
      <c r="CI87" s="124"/>
      <c r="CJ87" s="124"/>
      <c r="CK87" s="124"/>
      <c r="CL87" s="124"/>
      <c r="CM87" s="124"/>
      <c r="CN87" s="124"/>
      <c r="CO87" s="124"/>
      <c r="CP87" s="124"/>
      <c r="CQ87" s="124"/>
      <c r="CR87" s="124"/>
      <c r="CS87" s="124"/>
      <c r="CT87" s="124"/>
      <c r="CU87" s="124"/>
      <c r="CV87" s="124"/>
      <c r="CW87" s="124"/>
      <c r="CX87" s="124"/>
      <c r="CY87" s="124"/>
      <c r="CZ87" s="124"/>
      <c r="DA87" s="124"/>
      <c r="DB87" s="124"/>
      <c r="DC87" s="124"/>
      <c r="DD87" s="124"/>
      <c r="DE87" s="124"/>
      <c r="DF87" s="124"/>
      <c r="DG87" s="124"/>
      <c r="DH87" s="124"/>
      <c r="DI87" s="124"/>
      <c r="DJ87" s="124"/>
      <c r="DK87" s="124"/>
      <c r="DL87" s="124"/>
      <c r="DM87" s="124"/>
      <c r="DN87" s="124"/>
      <c r="DO87" s="124"/>
      <c r="DP87" s="124"/>
      <c r="DQ87" s="124"/>
      <c r="DR87" s="124"/>
      <c r="DS87" s="124"/>
      <c r="DT87" s="124"/>
      <c r="DU87" s="124"/>
      <c r="DV87" s="124"/>
      <c r="DW87" s="124"/>
      <c r="DX87" s="124"/>
      <c r="DY87" s="124"/>
      <c r="DZ87" s="124"/>
      <c r="EA87" s="124"/>
      <c r="EB87" s="124"/>
      <c r="EC87" s="124"/>
      <c r="ED87" s="124"/>
      <c r="EE87" s="124"/>
      <c r="EF87" s="124"/>
      <c r="EG87" s="124"/>
      <c r="EH87" s="124"/>
      <c r="EI87" s="124"/>
      <c r="EJ87" s="124"/>
      <c r="EK87" s="124"/>
      <c r="EL87" s="124"/>
      <c r="EM87" s="124"/>
      <c r="EN87" s="124"/>
      <c r="EO87" s="124"/>
      <c r="EP87" s="124"/>
      <c r="EQ87" s="124"/>
      <c r="ER87" s="124"/>
      <c r="ES87" s="124"/>
      <c r="ET87" s="124"/>
      <c r="EU87" s="124"/>
      <c r="EV87" s="124"/>
      <c r="EW87" s="124"/>
      <c r="EX87" s="124"/>
      <c r="EY87" s="124"/>
      <c r="EZ87" s="124"/>
      <c r="FA87" s="124"/>
      <c r="FB87" s="124"/>
      <c r="FC87" s="124"/>
      <c r="FD87" s="124"/>
      <c r="FE87" s="124"/>
      <c r="FF87" s="124"/>
      <c r="FG87" s="124"/>
      <c r="FH87" s="124"/>
      <c r="FI87" s="124"/>
      <c r="FJ87" s="124"/>
      <c r="FK87" s="124"/>
      <c r="FL87" s="124"/>
      <c r="FM87" s="124"/>
      <c r="FN87" s="124"/>
      <c r="FO87" s="124"/>
      <c r="FP87" s="124"/>
      <c r="FQ87" s="124"/>
      <c r="FR87" s="124"/>
      <c r="FS87" s="124"/>
      <c r="FT87" s="124"/>
      <c r="FU87" s="124"/>
      <c r="FV87" s="124"/>
      <c r="FW87" s="124"/>
      <c r="FX87" s="124"/>
      <c r="FY87" s="124"/>
      <c r="FZ87" s="124"/>
      <c r="GA87" s="124"/>
      <c r="GB87" s="124"/>
      <c r="GC87" s="124"/>
      <c r="GD87" s="124"/>
      <c r="GE87" s="124"/>
      <c r="GF87" s="124"/>
      <c r="GG87" s="124"/>
      <c r="GH87" s="124"/>
      <c r="GI87" s="124"/>
      <c r="GJ87" s="124"/>
      <c r="GK87" s="124"/>
      <c r="GL87" s="124"/>
      <c r="GM87" s="124"/>
      <c r="GN87" s="124"/>
      <c r="GO87" s="124"/>
      <c r="GP87" s="124"/>
      <c r="GQ87" s="124"/>
      <c r="GR87" s="124"/>
      <c r="GS87" s="124"/>
      <c r="GT87" s="124"/>
      <c r="GU87" s="124"/>
      <c r="GV87" s="124"/>
      <c r="GW87" s="124"/>
      <c r="GX87" s="124"/>
      <c r="GY87" s="124"/>
      <c r="GZ87" s="124"/>
      <c r="HA87" s="124"/>
      <c r="HB87" s="124"/>
      <c r="HC87" s="124"/>
      <c r="HD87" s="124"/>
      <c r="HE87" s="124"/>
      <c r="HF87" s="124"/>
      <c r="HG87" s="124"/>
      <c r="HH87" s="124"/>
      <c r="HI87" s="124"/>
      <c r="HJ87" s="124"/>
      <c r="HK87" s="124"/>
      <c r="HL87" s="124"/>
      <c r="HM87" s="124"/>
      <c r="HN87" s="124"/>
      <c r="HO87" s="124"/>
      <c r="HP87" s="124"/>
      <c r="HQ87" s="124"/>
      <c r="HR87" s="124"/>
      <c r="HS87" s="124"/>
      <c r="HT87" s="124"/>
      <c r="HU87" s="124"/>
      <c r="HV87" s="124"/>
      <c r="HW87" s="124"/>
      <c r="HX87" s="124"/>
      <c r="HY87" s="124"/>
      <c r="HZ87" s="124"/>
      <c r="IA87" s="124"/>
      <c r="IB87" s="124"/>
      <c r="IC87" s="124"/>
      <c r="ID87" s="124"/>
      <c r="IE87" s="124"/>
      <c r="IF87" s="124"/>
      <c r="IG87" s="124"/>
      <c r="IH87" s="124"/>
      <c r="II87" s="124"/>
      <c r="IJ87" s="124"/>
      <c r="IK87" s="124"/>
      <c r="IL87" s="124"/>
      <c r="IM87" s="124"/>
      <c r="IN87" s="124"/>
      <c r="IO87" s="124"/>
      <c r="IP87" s="124"/>
      <c r="IQ87" s="124"/>
      <c r="IR87" s="124"/>
      <c r="IS87" s="124"/>
      <c r="IT87" s="124"/>
    </row>
    <row r="88" s="138" customFormat="1" ht="20.1" customHeight="1" spans="1:254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24"/>
      <c r="BQ88" s="124"/>
      <c r="BR88" s="124"/>
      <c r="BS88" s="124"/>
      <c r="BT88" s="124"/>
      <c r="BU88" s="124"/>
      <c r="BV88" s="124"/>
      <c r="BW88" s="124"/>
      <c r="BX88" s="124"/>
      <c r="BY88" s="124"/>
      <c r="BZ88" s="124"/>
      <c r="CA88" s="124"/>
      <c r="CB88" s="124"/>
      <c r="CC88" s="124"/>
      <c r="CD88" s="124"/>
      <c r="CE88" s="124"/>
      <c r="CF88" s="124"/>
      <c r="CG88" s="124"/>
      <c r="CH88" s="124"/>
      <c r="CI88" s="124"/>
      <c r="CJ88" s="124"/>
      <c r="CK88" s="124"/>
      <c r="CL88" s="124"/>
      <c r="CM88" s="124"/>
      <c r="CN88" s="124"/>
      <c r="CO88" s="124"/>
      <c r="CP88" s="124"/>
      <c r="CQ88" s="124"/>
      <c r="CR88" s="124"/>
      <c r="CS88" s="124"/>
      <c r="CT88" s="124"/>
      <c r="CU88" s="124"/>
      <c r="CV88" s="124"/>
      <c r="CW88" s="124"/>
      <c r="CX88" s="124"/>
      <c r="CY88" s="124"/>
      <c r="CZ88" s="124"/>
      <c r="DA88" s="124"/>
      <c r="DB88" s="124"/>
      <c r="DC88" s="124"/>
      <c r="DD88" s="124"/>
      <c r="DE88" s="124"/>
      <c r="DF88" s="124"/>
      <c r="DG88" s="124"/>
      <c r="DH88" s="124"/>
      <c r="DI88" s="124"/>
      <c r="DJ88" s="124"/>
      <c r="DK88" s="124"/>
      <c r="DL88" s="124"/>
      <c r="DM88" s="124"/>
      <c r="DN88" s="124"/>
      <c r="DO88" s="124"/>
      <c r="DP88" s="124"/>
      <c r="DQ88" s="124"/>
      <c r="DR88" s="124"/>
      <c r="DS88" s="124"/>
      <c r="DT88" s="124"/>
      <c r="DU88" s="124"/>
      <c r="DV88" s="124"/>
      <c r="DW88" s="124"/>
      <c r="DX88" s="124"/>
      <c r="DY88" s="124"/>
      <c r="DZ88" s="124"/>
      <c r="EA88" s="124"/>
      <c r="EB88" s="124"/>
      <c r="EC88" s="124"/>
      <c r="ED88" s="124"/>
      <c r="EE88" s="124"/>
      <c r="EF88" s="124"/>
      <c r="EG88" s="124"/>
      <c r="EH88" s="124"/>
      <c r="EI88" s="124"/>
      <c r="EJ88" s="124"/>
      <c r="EK88" s="124"/>
      <c r="EL88" s="124"/>
      <c r="EM88" s="124"/>
      <c r="EN88" s="124"/>
      <c r="EO88" s="124"/>
      <c r="EP88" s="124"/>
      <c r="EQ88" s="124"/>
      <c r="ER88" s="124"/>
      <c r="ES88" s="124"/>
      <c r="ET88" s="124"/>
      <c r="EU88" s="124"/>
      <c r="EV88" s="124"/>
      <c r="EW88" s="124"/>
      <c r="EX88" s="124"/>
      <c r="EY88" s="124"/>
      <c r="EZ88" s="124"/>
      <c r="FA88" s="124"/>
      <c r="FB88" s="124"/>
      <c r="FC88" s="124"/>
      <c r="FD88" s="124"/>
      <c r="FE88" s="124"/>
      <c r="FF88" s="124"/>
      <c r="FG88" s="124"/>
      <c r="FH88" s="124"/>
      <c r="FI88" s="124"/>
      <c r="FJ88" s="124"/>
      <c r="FK88" s="124"/>
      <c r="FL88" s="124"/>
      <c r="FM88" s="124"/>
      <c r="FN88" s="124"/>
      <c r="FO88" s="124"/>
      <c r="FP88" s="124"/>
      <c r="FQ88" s="124"/>
      <c r="FR88" s="124"/>
      <c r="FS88" s="124"/>
      <c r="FT88" s="124"/>
      <c r="FU88" s="124"/>
      <c r="FV88" s="124"/>
      <c r="FW88" s="124"/>
      <c r="FX88" s="124"/>
      <c r="FY88" s="124"/>
      <c r="FZ88" s="124"/>
      <c r="GA88" s="124"/>
      <c r="GB88" s="124"/>
      <c r="GC88" s="124"/>
      <c r="GD88" s="124"/>
      <c r="GE88" s="124"/>
      <c r="GF88" s="124"/>
      <c r="GG88" s="124"/>
      <c r="GH88" s="124"/>
      <c r="GI88" s="124"/>
      <c r="GJ88" s="124"/>
      <c r="GK88" s="124"/>
      <c r="GL88" s="124"/>
      <c r="GM88" s="124"/>
      <c r="GN88" s="124"/>
      <c r="GO88" s="124"/>
      <c r="GP88" s="124"/>
      <c r="GQ88" s="124"/>
      <c r="GR88" s="124"/>
      <c r="GS88" s="124"/>
      <c r="GT88" s="124"/>
      <c r="GU88" s="124"/>
      <c r="GV88" s="124"/>
      <c r="GW88" s="124"/>
      <c r="GX88" s="124"/>
      <c r="GY88" s="124"/>
      <c r="GZ88" s="124"/>
      <c r="HA88" s="124"/>
      <c r="HB88" s="124"/>
      <c r="HC88" s="124"/>
      <c r="HD88" s="124"/>
      <c r="HE88" s="124"/>
      <c r="HF88" s="124"/>
      <c r="HG88" s="124"/>
      <c r="HH88" s="124"/>
      <c r="HI88" s="124"/>
      <c r="HJ88" s="124"/>
      <c r="HK88" s="124"/>
      <c r="HL88" s="124"/>
      <c r="HM88" s="124"/>
      <c r="HN88" s="124"/>
      <c r="HO88" s="124"/>
      <c r="HP88" s="124"/>
      <c r="HQ88" s="124"/>
      <c r="HR88" s="124"/>
      <c r="HS88" s="124"/>
      <c r="HT88" s="124"/>
      <c r="HU88" s="124"/>
      <c r="HV88" s="124"/>
      <c r="HW88" s="124"/>
      <c r="HX88" s="124"/>
      <c r="HY88" s="124"/>
      <c r="HZ88" s="124"/>
      <c r="IA88" s="124"/>
      <c r="IB88" s="124"/>
      <c r="IC88" s="124"/>
      <c r="ID88" s="124"/>
      <c r="IE88" s="124"/>
      <c r="IF88" s="124"/>
      <c r="IG88" s="124"/>
      <c r="IH88" s="124"/>
      <c r="II88" s="124"/>
      <c r="IJ88" s="124"/>
      <c r="IK88" s="124"/>
      <c r="IL88" s="124"/>
      <c r="IM88" s="124"/>
      <c r="IN88" s="124"/>
      <c r="IO88" s="124"/>
      <c r="IP88" s="124"/>
      <c r="IQ88" s="124"/>
      <c r="IR88" s="124"/>
      <c r="IS88" s="124"/>
      <c r="IT88" s="124"/>
    </row>
    <row r="89" s="138" customFormat="1" ht="20.1" customHeight="1" spans="1:254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124"/>
      <c r="EE89" s="124"/>
      <c r="EF89" s="124"/>
      <c r="EG89" s="124"/>
      <c r="EH89" s="124"/>
      <c r="EI89" s="124"/>
      <c r="EJ89" s="124"/>
      <c r="EK89" s="124"/>
      <c r="EL89" s="124"/>
      <c r="EM89" s="124"/>
      <c r="EN89" s="124"/>
      <c r="EO89" s="124"/>
      <c r="EP89" s="124"/>
      <c r="EQ89" s="124"/>
      <c r="ER89" s="124"/>
      <c r="ES89" s="124"/>
      <c r="ET89" s="124"/>
      <c r="EU89" s="124"/>
      <c r="EV89" s="124"/>
      <c r="EW89" s="124"/>
      <c r="EX89" s="124"/>
      <c r="EY89" s="124"/>
      <c r="EZ89" s="124"/>
      <c r="FA89" s="124"/>
      <c r="FB89" s="124"/>
      <c r="FC89" s="124"/>
      <c r="FD89" s="124"/>
      <c r="FE89" s="124"/>
      <c r="FF89" s="124"/>
      <c r="FG89" s="124"/>
      <c r="FH89" s="124"/>
      <c r="FI89" s="124"/>
      <c r="FJ89" s="124"/>
      <c r="FK89" s="124"/>
      <c r="FL89" s="124"/>
      <c r="FM89" s="124"/>
      <c r="FN89" s="124"/>
      <c r="FO89" s="124"/>
      <c r="FP89" s="124"/>
      <c r="FQ89" s="124"/>
      <c r="FR89" s="124"/>
      <c r="FS89" s="124"/>
      <c r="FT89" s="124"/>
      <c r="FU89" s="124"/>
      <c r="FV89" s="124"/>
      <c r="FW89" s="124"/>
      <c r="FX89" s="124"/>
      <c r="FY89" s="124"/>
      <c r="FZ89" s="124"/>
      <c r="GA89" s="124"/>
      <c r="GB89" s="124"/>
      <c r="GC89" s="124"/>
      <c r="GD89" s="124"/>
      <c r="GE89" s="124"/>
      <c r="GF89" s="124"/>
      <c r="GG89" s="124"/>
      <c r="GH89" s="124"/>
      <c r="GI89" s="124"/>
      <c r="GJ89" s="124"/>
      <c r="GK89" s="124"/>
      <c r="GL89" s="124"/>
      <c r="GM89" s="124"/>
      <c r="GN89" s="124"/>
      <c r="GO89" s="124"/>
      <c r="GP89" s="124"/>
      <c r="GQ89" s="124"/>
      <c r="GR89" s="124"/>
      <c r="GS89" s="124"/>
      <c r="GT89" s="124"/>
      <c r="GU89" s="124"/>
      <c r="GV89" s="124"/>
      <c r="GW89" s="124"/>
      <c r="GX89" s="124"/>
      <c r="GY89" s="124"/>
      <c r="GZ89" s="124"/>
      <c r="HA89" s="124"/>
      <c r="HB89" s="124"/>
      <c r="HC89" s="124"/>
      <c r="HD89" s="124"/>
      <c r="HE89" s="124"/>
      <c r="HF89" s="124"/>
      <c r="HG89" s="124"/>
      <c r="HH89" s="124"/>
      <c r="HI89" s="124"/>
      <c r="HJ89" s="124"/>
      <c r="HK89" s="124"/>
      <c r="HL89" s="124"/>
      <c r="HM89" s="124"/>
      <c r="HN89" s="124"/>
      <c r="HO89" s="124"/>
      <c r="HP89" s="124"/>
      <c r="HQ89" s="124"/>
      <c r="HR89" s="124"/>
      <c r="HS89" s="124"/>
      <c r="HT89" s="124"/>
      <c r="HU89" s="124"/>
      <c r="HV89" s="124"/>
      <c r="HW89" s="124"/>
      <c r="HX89" s="124"/>
      <c r="HY89" s="124"/>
      <c r="HZ89" s="124"/>
      <c r="IA89" s="124"/>
      <c r="IB89" s="124"/>
      <c r="IC89" s="124"/>
      <c r="ID89" s="124"/>
      <c r="IE89" s="124"/>
      <c r="IF89" s="124"/>
      <c r="IG89" s="124"/>
      <c r="IH89" s="124"/>
      <c r="II89" s="124"/>
      <c r="IJ89" s="124"/>
      <c r="IK89" s="124"/>
      <c r="IL89" s="124"/>
      <c r="IM89" s="124"/>
      <c r="IN89" s="124"/>
      <c r="IO89" s="124"/>
      <c r="IP89" s="124"/>
      <c r="IQ89" s="124"/>
      <c r="IR89" s="124"/>
      <c r="IS89" s="124"/>
      <c r="IT89" s="124"/>
    </row>
    <row r="90" s="138" customFormat="1" ht="20.1" customHeight="1" spans="1:254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4"/>
      <c r="BY90" s="124"/>
      <c r="BZ90" s="124"/>
      <c r="CA90" s="124"/>
      <c r="CB90" s="124"/>
      <c r="CC90" s="124"/>
      <c r="CD90" s="124"/>
      <c r="CE90" s="124"/>
      <c r="CF90" s="124"/>
      <c r="CG90" s="124"/>
      <c r="CH90" s="124"/>
      <c r="CI90" s="124"/>
      <c r="CJ90" s="124"/>
      <c r="CK90" s="124"/>
      <c r="CL90" s="124"/>
      <c r="CM90" s="124"/>
      <c r="CN90" s="124"/>
      <c r="CO90" s="124"/>
      <c r="CP90" s="124"/>
      <c r="CQ90" s="124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24"/>
      <c r="DD90" s="124"/>
      <c r="DE90" s="124"/>
      <c r="DF90" s="124"/>
      <c r="DG90" s="124"/>
      <c r="DH90" s="124"/>
      <c r="DI90" s="124"/>
      <c r="DJ90" s="124"/>
      <c r="DK90" s="124"/>
      <c r="DL90" s="124"/>
      <c r="DM90" s="124"/>
      <c r="DN90" s="124"/>
      <c r="DO90" s="124"/>
      <c r="DP90" s="124"/>
      <c r="DQ90" s="124"/>
      <c r="DR90" s="124"/>
      <c r="DS90" s="124"/>
      <c r="DT90" s="124"/>
      <c r="DU90" s="124"/>
      <c r="DV90" s="124"/>
      <c r="DW90" s="124"/>
      <c r="DX90" s="124"/>
      <c r="DY90" s="124"/>
      <c r="DZ90" s="124"/>
      <c r="EA90" s="124"/>
      <c r="EB90" s="124"/>
      <c r="EC90" s="124"/>
      <c r="ED90" s="124"/>
      <c r="EE90" s="124"/>
      <c r="EF90" s="124"/>
      <c r="EG90" s="124"/>
      <c r="EH90" s="124"/>
      <c r="EI90" s="124"/>
      <c r="EJ90" s="124"/>
      <c r="EK90" s="124"/>
      <c r="EL90" s="124"/>
      <c r="EM90" s="124"/>
      <c r="EN90" s="124"/>
      <c r="EO90" s="124"/>
      <c r="EP90" s="124"/>
      <c r="EQ90" s="124"/>
      <c r="ER90" s="124"/>
      <c r="ES90" s="124"/>
      <c r="ET90" s="124"/>
      <c r="EU90" s="124"/>
      <c r="EV90" s="124"/>
      <c r="EW90" s="124"/>
      <c r="EX90" s="124"/>
      <c r="EY90" s="124"/>
      <c r="EZ90" s="124"/>
      <c r="FA90" s="124"/>
      <c r="FB90" s="124"/>
      <c r="FC90" s="124"/>
      <c r="FD90" s="124"/>
      <c r="FE90" s="124"/>
      <c r="FF90" s="124"/>
      <c r="FG90" s="124"/>
      <c r="FH90" s="124"/>
      <c r="FI90" s="124"/>
      <c r="FJ90" s="124"/>
      <c r="FK90" s="124"/>
      <c r="FL90" s="124"/>
      <c r="FM90" s="124"/>
      <c r="FN90" s="124"/>
      <c r="FO90" s="124"/>
      <c r="FP90" s="124"/>
      <c r="FQ90" s="124"/>
      <c r="FR90" s="124"/>
      <c r="FS90" s="124"/>
      <c r="FT90" s="124"/>
      <c r="FU90" s="124"/>
      <c r="FV90" s="124"/>
      <c r="FW90" s="124"/>
      <c r="FX90" s="124"/>
      <c r="FY90" s="124"/>
      <c r="FZ90" s="124"/>
      <c r="GA90" s="124"/>
      <c r="GB90" s="124"/>
      <c r="GC90" s="124"/>
      <c r="GD90" s="124"/>
      <c r="GE90" s="124"/>
      <c r="GF90" s="124"/>
      <c r="GG90" s="124"/>
      <c r="GH90" s="124"/>
      <c r="GI90" s="124"/>
      <c r="GJ90" s="124"/>
      <c r="GK90" s="124"/>
      <c r="GL90" s="124"/>
      <c r="GM90" s="124"/>
      <c r="GN90" s="124"/>
      <c r="GO90" s="124"/>
      <c r="GP90" s="124"/>
      <c r="GQ90" s="124"/>
      <c r="GR90" s="124"/>
      <c r="GS90" s="124"/>
      <c r="GT90" s="124"/>
      <c r="GU90" s="124"/>
      <c r="GV90" s="124"/>
      <c r="GW90" s="124"/>
      <c r="GX90" s="124"/>
      <c r="GY90" s="124"/>
      <c r="GZ90" s="124"/>
      <c r="HA90" s="124"/>
      <c r="HB90" s="124"/>
      <c r="HC90" s="124"/>
      <c r="HD90" s="124"/>
      <c r="HE90" s="124"/>
      <c r="HF90" s="124"/>
      <c r="HG90" s="124"/>
      <c r="HH90" s="124"/>
      <c r="HI90" s="124"/>
      <c r="HJ90" s="124"/>
      <c r="HK90" s="124"/>
      <c r="HL90" s="124"/>
      <c r="HM90" s="124"/>
      <c r="HN90" s="124"/>
      <c r="HO90" s="124"/>
      <c r="HP90" s="124"/>
      <c r="HQ90" s="124"/>
      <c r="HR90" s="124"/>
      <c r="HS90" s="124"/>
      <c r="HT90" s="124"/>
      <c r="HU90" s="124"/>
      <c r="HV90" s="124"/>
      <c r="HW90" s="124"/>
      <c r="HX90" s="124"/>
      <c r="HY90" s="124"/>
      <c r="HZ90" s="124"/>
      <c r="IA90" s="124"/>
      <c r="IB90" s="124"/>
      <c r="IC90" s="124"/>
      <c r="ID90" s="124"/>
      <c r="IE90" s="124"/>
      <c r="IF90" s="124"/>
      <c r="IG90" s="124"/>
      <c r="IH90" s="124"/>
      <c r="II90" s="124"/>
      <c r="IJ90" s="124"/>
      <c r="IK90" s="124"/>
      <c r="IL90" s="124"/>
      <c r="IM90" s="124"/>
      <c r="IN90" s="124"/>
      <c r="IO90" s="124"/>
      <c r="IP90" s="124"/>
      <c r="IQ90" s="124"/>
      <c r="IR90" s="124"/>
      <c r="IS90" s="124"/>
      <c r="IT90" s="124"/>
    </row>
    <row r="91" s="138" customFormat="1" ht="20.1" customHeight="1" spans="1:254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4"/>
      <c r="BQ91" s="124"/>
      <c r="BR91" s="124"/>
      <c r="BS91" s="124"/>
      <c r="BT91" s="124"/>
      <c r="BU91" s="124"/>
      <c r="BV91" s="124"/>
      <c r="BW91" s="124"/>
      <c r="BX91" s="124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/>
      <c r="CI91" s="124"/>
      <c r="CJ91" s="124"/>
      <c r="CK91" s="124"/>
      <c r="CL91" s="124"/>
      <c r="CM91" s="124"/>
      <c r="CN91" s="124"/>
      <c r="CO91" s="124"/>
      <c r="CP91" s="124"/>
      <c r="CQ91" s="124"/>
      <c r="CR91" s="124"/>
      <c r="CS91" s="124"/>
      <c r="CT91" s="124"/>
      <c r="CU91" s="124"/>
      <c r="CV91" s="124"/>
      <c r="CW91" s="124"/>
      <c r="CX91" s="124"/>
      <c r="CY91" s="124"/>
      <c r="CZ91" s="124"/>
      <c r="DA91" s="124"/>
      <c r="DB91" s="124"/>
      <c r="DC91" s="124"/>
      <c r="DD91" s="124"/>
      <c r="DE91" s="124"/>
      <c r="DF91" s="124"/>
      <c r="DG91" s="124"/>
      <c r="DH91" s="124"/>
      <c r="DI91" s="124"/>
      <c r="DJ91" s="124"/>
      <c r="DK91" s="124"/>
      <c r="DL91" s="124"/>
      <c r="DM91" s="124"/>
      <c r="DN91" s="124"/>
      <c r="DO91" s="124"/>
      <c r="DP91" s="124"/>
      <c r="DQ91" s="124"/>
      <c r="DR91" s="124"/>
      <c r="DS91" s="124"/>
      <c r="DT91" s="124"/>
      <c r="DU91" s="124"/>
      <c r="DV91" s="124"/>
      <c r="DW91" s="124"/>
      <c r="DX91" s="124"/>
      <c r="DY91" s="124"/>
      <c r="DZ91" s="124"/>
      <c r="EA91" s="124"/>
      <c r="EB91" s="124"/>
      <c r="EC91" s="124"/>
      <c r="ED91" s="124"/>
      <c r="EE91" s="124"/>
      <c r="EF91" s="124"/>
      <c r="EG91" s="124"/>
      <c r="EH91" s="124"/>
      <c r="EI91" s="124"/>
      <c r="EJ91" s="124"/>
      <c r="EK91" s="124"/>
      <c r="EL91" s="124"/>
      <c r="EM91" s="124"/>
      <c r="EN91" s="124"/>
      <c r="EO91" s="124"/>
      <c r="EP91" s="124"/>
      <c r="EQ91" s="124"/>
      <c r="ER91" s="124"/>
      <c r="ES91" s="124"/>
      <c r="ET91" s="124"/>
      <c r="EU91" s="124"/>
      <c r="EV91" s="124"/>
      <c r="EW91" s="124"/>
      <c r="EX91" s="124"/>
      <c r="EY91" s="124"/>
      <c r="EZ91" s="124"/>
      <c r="FA91" s="124"/>
      <c r="FB91" s="124"/>
      <c r="FC91" s="124"/>
      <c r="FD91" s="124"/>
      <c r="FE91" s="124"/>
      <c r="FF91" s="124"/>
      <c r="FG91" s="124"/>
      <c r="FH91" s="124"/>
      <c r="FI91" s="124"/>
      <c r="FJ91" s="124"/>
      <c r="FK91" s="124"/>
      <c r="FL91" s="124"/>
      <c r="FM91" s="124"/>
      <c r="FN91" s="124"/>
      <c r="FO91" s="124"/>
      <c r="FP91" s="124"/>
      <c r="FQ91" s="124"/>
      <c r="FR91" s="124"/>
      <c r="FS91" s="124"/>
      <c r="FT91" s="124"/>
      <c r="FU91" s="124"/>
      <c r="FV91" s="124"/>
      <c r="FW91" s="124"/>
      <c r="FX91" s="124"/>
      <c r="FY91" s="124"/>
      <c r="FZ91" s="124"/>
      <c r="GA91" s="124"/>
      <c r="GB91" s="124"/>
      <c r="GC91" s="124"/>
      <c r="GD91" s="124"/>
      <c r="GE91" s="124"/>
      <c r="GF91" s="124"/>
      <c r="GG91" s="124"/>
      <c r="GH91" s="124"/>
      <c r="GI91" s="124"/>
      <c r="GJ91" s="124"/>
      <c r="GK91" s="124"/>
      <c r="GL91" s="124"/>
      <c r="GM91" s="124"/>
      <c r="GN91" s="124"/>
      <c r="GO91" s="124"/>
      <c r="GP91" s="124"/>
      <c r="GQ91" s="124"/>
      <c r="GR91" s="124"/>
      <c r="GS91" s="124"/>
      <c r="GT91" s="124"/>
      <c r="GU91" s="124"/>
      <c r="GV91" s="124"/>
      <c r="GW91" s="124"/>
      <c r="GX91" s="124"/>
      <c r="GY91" s="124"/>
      <c r="GZ91" s="124"/>
      <c r="HA91" s="124"/>
      <c r="HB91" s="124"/>
      <c r="HC91" s="124"/>
      <c r="HD91" s="124"/>
      <c r="HE91" s="124"/>
      <c r="HF91" s="124"/>
      <c r="HG91" s="124"/>
      <c r="HH91" s="124"/>
      <c r="HI91" s="124"/>
      <c r="HJ91" s="124"/>
      <c r="HK91" s="124"/>
      <c r="HL91" s="124"/>
      <c r="HM91" s="124"/>
      <c r="HN91" s="124"/>
      <c r="HO91" s="124"/>
      <c r="HP91" s="124"/>
      <c r="HQ91" s="124"/>
      <c r="HR91" s="124"/>
      <c r="HS91" s="124"/>
      <c r="HT91" s="124"/>
      <c r="HU91" s="124"/>
      <c r="HV91" s="124"/>
      <c r="HW91" s="124"/>
      <c r="HX91" s="124"/>
      <c r="HY91" s="124"/>
      <c r="HZ91" s="124"/>
      <c r="IA91" s="124"/>
      <c r="IB91" s="124"/>
      <c r="IC91" s="124"/>
      <c r="ID91" s="124"/>
      <c r="IE91" s="124"/>
      <c r="IF91" s="124"/>
      <c r="IG91" s="124"/>
      <c r="IH91" s="124"/>
      <c r="II91" s="124"/>
      <c r="IJ91" s="124"/>
      <c r="IK91" s="124"/>
      <c r="IL91" s="124"/>
      <c r="IM91" s="124"/>
      <c r="IN91" s="124"/>
      <c r="IO91" s="124"/>
      <c r="IP91" s="124"/>
      <c r="IQ91" s="124"/>
      <c r="IR91" s="124"/>
      <c r="IS91" s="124"/>
      <c r="IT91" s="124"/>
    </row>
    <row r="92" s="138" customFormat="1" ht="20.1" customHeight="1" spans="1:254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  <c r="BI92" s="124"/>
      <c r="BJ92" s="124"/>
      <c r="BK92" s="124"/>
      <c r="BL92" s="124"/>
      <c r="BM92" s="124"/>
      <c r="BN92" s="124"/>
      <c r="BO92" s="124"/>
      <c r="BP92" s="124"/>
      <c r="BQ92" s="124"/>
      <c r="BR92" s="124"/>
      <c r="BS92" s="124"/>
      <c r="BT92" s="124"/>
      <c r="BU92" s="124"/>
      <c r="BV92" s="124"/>
      <c r="BW92" s="124"/>
      <c r="BX92" s="124"/>
      <c r="BY92" s="124"/>
      <c r="BZ92" s="124"/>
      <c r="CA92" s="124"/>
      <c r="CB92" s="124"/>
      <c r="CC92" s="124"/>
      <c r="CD92" s="124"/>
      <c r="CE92" s="124"/>
      <c r="CF92" s="124"/>
      <c r="CG92" s="124"/>
      <c r="CH92" s="124"/>
      <c r="CI92" s="124"/>
      <c r="CJ92" s="124"/>
      <c r="CK92" s="124"/>
      <c r="CL92" s="124"/>
      <c r="CM92" s="124"/>
      <c r="CN92" s="124"/>
      <c r="CO92" s="124"/>
      <c r="CP92" s="124"/>
      <c r="CQ92" s="124"/>
      <c r="CR92" s="124"/>
      <c r="CS92" s="124"/>
      <c r="CT92" s="124"/>
      <c r="CU92" s="124"/>
      <c r="CV92" s="124"/>
      <c r="CW92" s="124"/>
      <c r="CX92" s="124"/>
      <c r="CY92" s="124"/>
      <c r="CZ92" s="124"/>
      <c r="DA92" s="124"/>
      <c r="DB92" s="124"/>
      <c r="DC92" s="124"/>
      <c r="DD92" s="124"/>
      <c r="DE92" s="124"/>
      <c r="DF92" s="124"/>
      <c r="DG92" s="124"/>
      <c r="DH92" s="124"/>
      <c r="DI92" s="124"/>
      <c r="DJ92" s="124"/>
      <c r="DK92" s="124"/>
      <c r="DL92" s="124"/>
      <c r="DM92" s="124"/>
      <c r="DN92" s="124"/>
      <c r="DO92" s="124"/>
      <c r="DP92" s="124"/>
      <c r="DQ92" s="124"/>
      <c r="DR92" s="124"/>
      <c r="DS92" s="124"/>
      <c r="DT92" s="124"/>
      <c r="DU92" s="124"/>
      <c r="DV92" s="124"/>
      <c r="DW92" s="124"/>
      <c r="DX92" s="124"/>
      <c r="DY92" s="124"/>
      <c r="DZ92" s="124"/>
      <c r="EA92" s="124"/>
      <c r="EB92" s="124"/>
      <c r="EC92" s="124"/>
      <c r="ED92" s="124"/>
      <c r="EE92" s="124"/>
      <c r="EF92" s="124"/>
      <c r="EG92" s="124"/>
      <c r="EH92" s="124"/>
      <c r="EI92" s="124"/>
      <c r="EJ92" s="124"/>
      <c r="EK92" s="124"/>
      <c r="EL92" s="124"/>
      <c r="EM92" s="124"/>
      <c r="EN92" s="124"/>
      <c r="EO92" s="124"/>
      <c r="EP92" s="124"/>
      <c r="EQ92" s="124"/>
      <c r="ER92" s="124"/>
      <c r="ES92" s="124"/>
      <c r="ET92" s="124"/>
      <c r="EU92" s="124"/>
      <c r="EV92" s="124"/>
      <c r="EW92" s="124"/>
      <c r="EX92" s="124"/>
      <c r="EY92" s="124"/>
      <c r="EZ92" s="124"/>
      <c r="FA92" s="124"/>
      <c r="FB92" s="124"/>
      <c r="FC92" s="124"/>
      <c r="FD92" s="124"/>
      <c r="FE92" s="124"/>
      <c r="FF92" s="124"/>
      <c r="FG92" s="124"/>
      <c r="FH92" s="124"/>
      <c r="FI92" s="124"/>
      <c r="FJ92" s="124"/>
      <c r="FK92" s="124"/>
      <c r="FL92" s="124"/>
      <c r="FM92" s="124"/>
      <c r="FN92" s="124"/>
      <c r="FO92" s="124"/>
      <c r="FP92" s="124"/>
      <c r="FQ92" s="124"/>
      <c r="FR92" s="124"/>
      <c r="FS92" s="124"/>
      <c r="FT92" s="124"/>
      <c r="FU92" s="124"/>
      <c r="FV92" s="124"/>
      <c r="FW92" s="124"/>
      <c r="FX92" s="124"/>
      <c r="FY92" s="124"/>
      <c r="FZ92" s="124"/>
      <c r="GA92" s="124"/>
      <c r="GB92" s="124"/>
      <c r="GC92" s="124"/>
      <c r="GD92" s="124"/>
      <c r="GE92" s="124"/>
      <c r="GF92" s="124"/>
      <c r="GG92" s="124"/>
      <c r="GH92" s="124"/>
      <c r="GI92" s="124"/>
      <c r="GJ92" s="124"/>
      <c r="GK92" s="124"/>
      <c r="GL92" s="124"/>
      <c r="GM92" s="124"/>
      <c r="GN92" s="124"/>
      <c r="GO92" s="124"/>
      <c r="GP92" s="124"/>
      <c r="GQ92" s="124"/>
      <c r="GR92" s="124"/>
      <c r="GS92" s="124"/>
      <c r="GT92" s="124"/>
      <c r="GU92" s="124"/>
      <c r="GV92" s="124"/>
      <c r="GW92" s="124"/>
      <c r="GX92" s="124"/>
      <c r="GY92" s="124"/>
      <c r="GZ92" s="124"/>
      <c r="HA92" s="124"/>
      <c r="HB92" s="124"/>
      <c r="HC92" s="124"/>
      <c r="HD92" s="124"/>
      <c r="HE92" s="124"/>
      <c r="HF92" s="124"/>
      <c r="HG92" s="124"/>
      <c r="HH92" s="124"/>
      <c r="HI92" s="124"/>
      <c r="HJ92" s="124"/>
      <c r="HK92" s="124"/>
      <c r="HL92" s="124"/>
      <c r="HM92" s="124"/>
      <c r="HN92" s="124"/>
      <c r="HO92" s="124"/>
      <c r="HP92" s="124"/>
      <c r="HQ92" s="124"/>
      <c r="HR92" s="124"/>
      <c r="HS92" s="124"/>
      <c r="HT92" s="124"/>
      <c r="HU92" s="124"/>
      <c r="HV92" s="124"/>
      <c r="HW92" s="124"/>
      <c r="HX92" s="124"/>
      <c r="HY92" s="124"/>
      <c r="HZ92" s="124"/>
      <c r="IA92" s="124"/>
      <c r="IB92" s="124"/>
      <c r="IC92" s="124"/>
      <c r="ID92" s="124"/>
      <c r="IE92" s="124"/>
      <c r="IF92" s="124"/>
      <c r="IG92" s="124"/>
      <c r="IH92" s="124"/>
      <c r="II92" s="124"/>
      <c r="IJ92" s="124"/>
      <c r="IK92" s="124"/>
      <c r="IL92" s="124"/>
      <c r="IM92" s="124"/>
      <c r="IN92" s="124"/>
      <c r="IO92" s="124"/>
      <c r="IP92" s="124"/>
      <c r="IQ92" s="124"/>
      <c r="IR92" s="124"/>
      <c r="IS92" s="124"/>
      <c r="IT92" s="124"/>
    </row>
    <row r="93" s="138" customFormat="1" ht="20.1" customHeight="1" spans="1:254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4"/>
      <c r="BR93" s="124"/>
      <c r="BS93" s="124"/>
      <c r="BT93" s="124"/>
      <c r="BU93" s="124"/>
      <c r="BV93" s="124"/>
      <c r="BW93" s="124"/>
      <c r="BX93" s="124"/>
      <c r="BY93" s="124"/>
      <c r="BZ93" s="124"/>
      <c r="CA93" s="124"/>
      <c r="CB93" s="124"/>
      <c r="CC93" s="124"/>
      <c r="CD93" s="124"/>
      <c r="CE93" s="124"/>
      <c r="CF93" s="124"/>
      <c r="CG93" s="124"/>
      <c r="CH93" s="124"/>
      <c r="CI93" s="124"/>
      <c r="CJ93" s="124"/>
      <c r="CK93" s="124"/>
      <c r="CL93" s="124"/>
      <c r="CM93" s="124"/>
      <c r="CN93" s="124"/>
      <c r="CO93" s="124"/>
      <c r="CP93" s="124"/>
      <c r="CQ93" s="124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4"/>
      <c r="DC93" s="124"/>
      <c r="DD93" s="124"/>
      <c r="DE93" s="124"/>
      <c r="DF93" s="124"/>
      <c r="DG93" s="124"/>
      <c r="DH93" s="124"/>
      <c r="DI93" s="124"/>
      <c r="DJ93" s="124"/>
      <c r="DK93" s="124"/>
      <c r="DL93" s="124"/>
      <c r="DM93" s="124"/>
      <c r="DN93" s="124"/>
      <c r="DO93" s="124"/>
      <c r="DP93" s="124"/>
      <c r="DQ93" s="124"/>
      <c r="DR93" s="124"/>
      <c r="DS93" s="124"/>
      <c r="DT93" s="124"/>
      <c r="DU93" s="124"/>
      <c r="DV93" s="124"/>
      <c r="DW93" s="124"/>
      <c r="DX93" s="124"/>
      <c r="DY93" s="124"/>
      <c r="DZ93" s="124"/>
      <c r="EA93" s="124"/>
      <c r="EB93" s="124"/>
      <c r="EC93" s="124"/>
      <c r="ED93" s="124"/>
      <c r="EE93" s="124"/>
      <c r="EF93" s="124"/>
      <c r="EG93" s="124"/>
      <c r="EH93" s="124"/>
      <c r="EI93" s="124"/>
      <c r="EJ93" s="124"/>
      <c r="EK93" s="124"/>
      <c r="EL93" s="124"/>
      <c r="EM93" s="124"/>
      <c r="EN93" s="124"/>
      <c r="EO93" s="124"/>
      <c r="EP93" s="124"/>
      <c r="EQ93" s="124"/>
      <c r="ER93" s="124"/>
      <c r="ES93" s="124"/>
      <c r="ET93" s="124"/>
      <c r="EU93" s="124"/>
      <c r="EV93" s="124"/>
      <c r="EW93" s="124"/>
      <c r="EX93" s="124"/>
      <c r="EY93" s="124"/>
      <c r="EZ93" s="124"/>
      <c r="FA93" s="124"/>
      <c r="FB93" s="124"/>
      <c r="FC93" s="124"/>
      <c r="FD93" s="124"/>
      <c r="FE93" s="124"/>
      <c r="FF93" s="124"/>
      <c r="FG93" s="124"/>
      <c r="FH93" s="124"/>
      <c r="FI93" s="124"/>
      <c r="FJ93" s="124"/>
      <c r="FK93" s="124"/>
      <c r="FL93" s="124"/>
      <c r="FM93" s="124"/>
      <c r="FN93" s="124"/>
      <c r="FO93" s="124"/>
      <c r="FP93" s="124"/>
      <c r="FQ93" s="124"/>
      <c r="FR93" s="124"/>
      <c r="FS93" s="124"/>
      <c r="FT93" s="124"/>
      <c r="FU93" s="124"/>
      <c r="FV93" s="124"/>
      <c r="FW93" s="124"/>
      <c r="FX93" s="124"/>
      <c r="FY93" s="124"/>
      <c r="FZ93" s="124"/>
      <c r="GA93" s="124"/>
      <c r="GB93" s="124"/>
      <c r="GC93" s="124"/>
      <c r="GD93" s="124"/>
      <c r="GE93" s="124"/>
      <c r="GF93" s="124"/>
      <c r="GG93" s="124"/>
      <c r="GH93" s="124"/>
      <c r="GI93" s="124"/>
      <c r="GJ93" s="124"/>
      <c r="GK93" s="124"/>
      <c r="GL93" s="124"/>
      <c r="GM93" s="124"/>
      <c r="GN93" s="124"/>
      <c r="GO93" s="124"/>
      <c r="GP93" s="124"/>
      <c r="GQ93" s="124"/>
      <c r="GR93" s="124"/>
      <c r="GS93" s="124"/>
      <c r="GT93" s="124"/>
      <c r="GU93" s="124"/>
      <c r="GV93" s="124"/>
      <c r="GW93" s="124"/>
      <c r="GX93" s="124"/>
      <c r="GY93" s="124"/>
      <c r="GZ93" s="124"/>
      <c r="HA93" s="124"/>
      <c r="HB93" s="124"/>
      <c r="HC93" s="124"/>
      <c r="HD93" s="124"/>
      <c r="HE93" s="124"/>
      <c r="HF93" s="124"/>
      <c r="HG93" s="124"/>
      <c r="HH93" s="124"/>
      <c r="HI93" s="124"/>
      <c r="HJ93" s="124"/>
      <c r="HK93" s="124"/>
      <c r="HL93" s="124"/>
      <c r="HM93" s="124"/>
      <c r="HN93" s="124"/>
      <c r="HO93" s="124"/>
      <c r="HP93" s="124"/>
      <c r="HQ93" s="124"/>
      <c r="HR93" s="124"/>
      <c r="HS93" s="124"/>
      <c r="HT93" s="124"/>
      <c r="HU93" s="124"/>
      <c r="HV93" s="124"/>
      <c r="HW93" s="124"/>
      <c r="HX93" s="124"/>
      <c r="HY93" s="124"/>
      <c r="HZ93" s="124"/>
      <c r="IA93" s="124"/>
      <c r="IB93" s="124"/>
      <c r="IC93" s="124"/>
      <c r="ID93" s="124"/>
      <c r="IE93" s="124"/>
      <c r="IF93" s="124"/>
      <c r="IG93" s="124"/>
      <c r="IH93" s="124"/>
      <c r="II93" s="124"/>
      <c r="IJ93" s="124"/>
      <c r="IK93" s="124"/>
      <c r="IL93" s="124"/>
      <c r="IM93" s="124"/>
      <c r="IN93" s="124"/>
      <c r="IO93" s="124"/>
      <c r="IP93" s="124"/>
      <c r="IQ93" s="124"/>
      <c r="IR93" s="124"/>
      <c r="IS93" s="124"/>
      <c r="IT93" s="124"/>
    </row>
    <row r="94" s="138" customFormat="1" ht="20.1" customHeight="1" spans="1:254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  <c r="BH94" s="124"/>
      <c r="BI94" s="124"/>
      <c r="BJ94" s="124"/>
      <c r="BK94" s="124"/>
      <c r="BL94" s="124"/>
      <c r="BM94" s="124"/>
      <c r="BN94" s="124"/>
      <c r="BO94" s="124"/>
      <c r="BP94" s="124"/>
      <c r="BQ94" s="124"/>
      <c r="BR94" s="124"/>
      <c r="BS94" s="124"/>
      <c r="BT94" s="124"/>
      <c r="BU94" s="124"/>
      <c r="BV94" s="124"/>
      <c r="BW94" s="124"/>
      <c r="BX94" s="124"/>
      <c r="BY94" s="124"/>
      <c r="BZ94" s="124"/>
      <c r="CA94" s="124"/>
      <c r="CB94" s="124"/>
      <c r="CC94" s="124"/>
      <c r="CD94" s="124"/>
      <c r="CE94" s="124"/>
      <c r="CF94" s="124"/>
      <c r="CG94" s="124"/>
      <c r="CH94" s="124"/>
      <c r="CI94" s="124"/>
      <c r="CJ94" s="124"/>
      <c r="CK94" s="124"/>
      <c r="CL94" s="124"/>
      <c r="CM94" s="124"/>
      <c r="CN94" s="124"/>
      <c r="CO94" s="124"/>
      <c r="CP94" s="124"/>
      <c r="CQ94" s="124"/>
      <c r="CR94" s="124"/>
      <c r="CS94" s="124"/>
      <c r="CT94" s="124"/>
      <c r="CU94" s="124"/>
      <c r="CV94" s="124"/>
      <c r="CW94" s="124"/>
      <c r="CX94" s="124"/>
      <c r="CY94" s="124"/>
      <c r="CZ94" s="124"/>
      <c r="DA94" s="124"/>
      <c r="DB94" s="124"/>
      <c r="DC94" s="124"/>
      <c r="DD94" s="124"/>
      <c r="DE94" s="124"/>
      <c r="DF94" s="124"/>
      <c r="DG94" s="124"/>
      <c r="DH94" s="124"/>
      <c r="DI94" s="124"/>
      <c r="DJ94" s="124"/>
      <c r="DK94" s="124"/>
      <c r="DL94" s="124"/>
      <c r="DM94" s="124"/>
      <c r="DN94" s="124"/>
      <c r="DO94" s="124"/>
      <c r="DP94" s="124"/>
      <c r="DQ94" s="124"/>
      <c r="DR94" s="124"/>
      <c r="DS94" s="124"/>
      <c r="DT94" s="124"/>
      <c r="DU94" s="124"/>
      <c r="DV94" s="124"/>
      <c r="DW94" s="124"/>
      <c r="DX94" s="124"/>
      <c r="DY94" s="124"/>
      <c r="DZ94" s="124"/>
      <c r="EA94" s="124"/>
      <c r="EB94" s="124"/>
      <c r="EC94" s="124"/>
      <c r="ED94" s="124"/>
      <c r="EE94" s="124"/>
      <c r="EF94" s="124"/>
      <c r="EG94" s="124"/>
      <c r="EH94" s="124"/>
      <c r="EI94" s="124"/>
      <c r="EJ94" s="124"/>
      <c r="EK94" s="124"/>
      <c r="EL94" s="124"/>
      <c r="EM94" s="124"/>
      <c r="EN94" s="124"/>
      <c r="EO94" s="124"/>
      <c r="EP94" s="124"/>
      <c r="EQ94" s="124"/>
      <c r="ER94" s="124"/>
      <c r="ES94" s="124"/>
      <c r="ET94" s="124"/>
      <c r="EU94" s="124"/>
      <c r="EV94" s="124"/>
      <c r="EW94" s="124"/>
      <c r="EX94" s="124"/>
      <c r="EY94" s="124"/>
      <c r="EZ94" s="124"/>
      <c r="FA94" s="124"/>
      <c r="FB94" s="124"/>
      <c r="FC94" s="124"/>
      <c r="FD94" s="124"/>
      <c r="FE94" s="124"/>
      <c r="FF94" s="124"/>
      <c r="FG94" s="124"/>
      <c r="FH94" s="124"/>
      <c r="FI94" s="124"/>
      <c r="FJ94" s="124"/>
      <c r="FK94" s="124"/>
      <c r="FL94" s="124"/>
      <c r="FM94" s="124"/>
      <c r="FN94" s="124"/>
      <c r="FO94" s="124"/>
      <c r="FP94" s="124"/>
      <c r="FQ94" s="124"/>
      <c r="FR94" s="124"/>
      <c r="FS94" s="124"/>
      <c r="FT94" s="124"/>
      <c r="FU94" s="124"/>
      <c r="FV94" s="124"/>
      <c r="FW94" s="124"/>
      <c r="FX94" s="124"/>
      <c r="FY94" s="124"/>
      <c r="FZ94" s="124"/>
      <c r="GA94" s="124"/>
      <c r="GB94" s="124"/>
      <c r="GC94" s="124"/>
      <c r="GD94" s="124"/>
      <c r="GE94" s="124"/>
      <c r="GF94" s="124"/>
      <c r="GG94" s="124"/>
      <c r="GH94" s="124"/>
      <c r="GI94" s="124"/>
      <c r="GJ94" s="124"/>
      <c r="GK94" s="124"/>
      <c r="GL94" s="124"/>
      <c r="GM94" s="124"/>
      <c r="GN94" s="124"/>
      <c r="GO94" s="124"/>
      <c r="GP94" s="124"/>
      <c r="GQ94" s="124"/>
      <c r="GR94" s="124"/>
      <c r="GS94" s="124"/>
      <c r="GT94" s="124"/>
      <c r="GU94" s="124"/>
      <c r="GV94" s="124"/>
      <c r="GW94" s="124"/>
      <c r="GX94" s="124"/>
      <c r="GY94" s="124"/>
      <c r="GZ94" s="124"/>
      <c r="HA94" s="124"/>
      <c r="HB94" s="124"/>
      <c r="HC94" s="124"/>
      <c r="HD94" s="124"/>
      <c r="HE94" s="124"/>
      <c r="HF94" s="124"/>
      <c r="HG94" s="124"/>
      <c r="HH94" s="124"/>
      <c r="HI94" s="124"/>
      <c r="HJ94" s="124"/>
      <c r="HK94" s="124"/>
      <c r="HL94" s="124"/>
      <c r="HM94" s="124"/>
      <c r="HN94" s="124"/>
      <c r="HO94" s="124"/>
      <c r="HP94" s="124"/>
      <c r="HQ94" s="124"/>
      <c r="HR94" s="124"/>
      <c r="HS94" s="124"/>
      <c r="HT94" s="124"/>
      <c r="HU94" s="124"/>
      <c r="HV94" s="124"/>
      <c r="HW94" s="124"/>
      <c r="HX94" s="124"/>
      <c r="HY94" s="124"/>
      <c r="HZ94" s="124"/>
      <c r="IA94" s="124"/>
      <c r="IB94" s="124"/>
      <c r="IC94" s="124"/>
      <c r="ID94" s="124"/>
      <c r="IE94" s="124"/>
      <c r="IF94" s="124"/>
      <c r="IG94" s="124"/>
      <c r="IH94" s="124"/>
      <c r="II94" s="124"/>
      <c r="IJ94" s="124"/>
      <c r="IK94" s="124"/>
      <c r="IL94" s="124"/>
      <c r="IM94" s="124"/>
      <c r="IN94" s="124"/>
      <c r="IO94" s="124"/>
      <c r="IP94" s="124"/>
      <c r="IQ94" s="124"/>
      <c r="IR94" s="124"/>
      <c r="IS94" s="124"/>
      <c r="IT94" s="124"/>
    </row>
    <row r="95" s="138" customFormat="1" ht="20.1" customHeight="1" spans="1:254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24"/>
      <c r="BN95" s="124"/>
      <c r="BO95" s="124"/>
      <c r="BP95" s="124"/>
      <c r="BQ95" s="124"/>
      <c r="BR95" s="124"/>
      <c r="BS95" s="124"/>
      <c r="BT95" s="124"/>
      <c r="BU95" s="124"/>
      <c r="BV95" s="124"/>
      <c r="BW95" s="124"/>
      <c r="BX95" s="124"/>
      <c r="BY95" s="124"/>
      <c r="BZ95" s="124"/>
      <c r="CA95" s="124"/>
      <c r="CB95" s="124"/>
      <c r="CC95" s="124"/>
      <c r="CD95" s="124"/>
      <c r="CE95" s="124"/>
      <c r="CF95" s="124"/>
      <c r="CG95" s="124"/>
      <c r="CH95" s="124"/>
      <c r="CI95" s="124"/>
      <c r="CJ95" s="124"/>
      <c r="CK95" s="124"/>
      <c r="CL95" s="124"/>
      <c r="CM95" s="124"/>
      <c r="CN95" s="124"/>
      <c r="CO95" s="124"/>
      <c r="CP95" s="124"/>
      <c r="CQ95" s="124"/>
      <c r="CR95" s="124"/>
      <c r="CS95" s="124"/>
      <c r="CT95" s="124"/>
      <c r="CU95" s="124"/>
      <c r="CV95" s="124"/>
      <c r="CW95" s="124"/>
      <c r="CX95" s="124"/>
      <c r="CY95" s="124"/>
      <c r="CZ95" s="124"/>
      <c r="DA95" s="124"/>
      <c r="DB95" s="124"/>
      <c r="DC95" s="124"/>
      <c r="DD95" s="124"/>
      <c r="DE95" s="124"/>
      <c r="DF95" s="124"/>
      <c r="DG95" s="124"/>
      <c r="DH95" s="124"/>
      <c r="DI95" s="124"/>
      <c r="DJ95" s="124"/>
      <c r="DK95" s="124"/>
      <c r="DL95" s="124"/>
      <c r="DM95" s="124"/>
      <c r="DN95" s="124"/>
      <c r="DO95" s="124"/>
      <c r="DP95" s="124"/>
      <c r="DQ95" s="124"/>
      <c r="DR95" s="124"/>
      <c r="DS95" s="124"/>
      <c r="DT95" s="124"/>
      <c r="DU95" s="124"/>
      <c r="DV95" s="124"/>
      <c r="DW95" s="124"/>
      <c r="DX95" s="124"/>
      <c r="DY95" s="124"/>
      <c r="DZ95" s="124"/>
      <c r="EA95" s="124"/>
      <c r="EB95" s="124"/>
      <c r="EC95" s="124"/>
      <c r="ED95" s="124"/>
      <c r="EE95" s="124"/>
      <c r="EF95" s="124"/>
      <c r="EG95" s="124"/>
      <c r="EH95" s="124"/>
      <c r="EI95" s="124"/>
      <c r="EJ95" s="124"/>
      <c r="EK95" s="124"/>
      <c r="EL95" s="124"/>
      <c r="EM95" s="124"/>
      <c r="EN95" s="124"/>
      <c r="EO95" s="124"/>
      <c r="EP95" s="124"/>
      <c r="EQ95" s="124"/>
      <c r="ER95" s="124"/>
      <c r="ES95" s="124"/>
      <c r="ET95" s="124"/>
      <c r="EU95" s="124"/>
      <c r="EV95" s="124"/>
      <c r="EW95" s="124"/>
      <c r="EX95" s="124"/>
      <c r="EY95" s="124"/>
      <c r="EZ95" s="124"/>
      <c r="FA95" s="124"/>
      <c r="FB95" s="124"/>
      <c r="FC95" s="124"/>
      <c r="FD95" s="124"/>
      <c r="FE95" s="124"/>
      <c r="FF95" s="124"/>
      <c r="FG95" s="124"/>
      <c r="FH95" s="124"/>
      <c r="FI95" s="124"/>
      <c r="FJ95" s="124"/>
      <c r="FK95" s="124"/>
      <c r="FL95" s="124"/>
      <c r="FM95" s="124"/>
      <c r="FN95" s="124"/>
      <c r="FO95" s="124"/>
      <c r="FP95" s="124"/>
      <c r="FQ95" s="124"/>
      <c r="FR95" s="124"/>
      <c r="FS95" s="124"/>
      <c r="FT95" s="124"/>
      <c r="FU95" s="124"/>
      <c r="FV95" s="124"/>
      <c r="FW95" s="124"/>
      <c r="FX95" s="124"/>
      <c r="FY95" s="124"/>
      <c r="FZ95" s="124"/>
      <c r="GA95" s="124"/>
      <c r="GB95" s="124"/>
      <c r="GC95" s="124"/>
      <c r="GD95" s="124"/>
      <c r="GE95" s="124"/>
      <c r="GF95" s="124"/>
      <c r="GG95" s="124"/>
      <c r="GH95" s="124"/>
      <c r="GI95" s="124"/>
      <c r="GJ95" s="124"/>
      <c r="GK95" s="124"/>
      <c r="GL95" s="124"/>
      <c r="GM95" s="124"/>
      <c r="GN95" s="124"/>
      <c r="GO95" s="124"/>
      <c r="GP95" s="124"/>
      <c r="GQ95" s="124"/>
      <c r="GR95" s="124"/>
      <c r="GS95" s="124"/>
      <c r="GT95" s="124"/>
      <c r="GU95" s="124"/>
      <c r="GV95" s="124"/>
      <c r="GW95" s="124"/>
      <c r="GX95" s="124"/>
      <c r="GY95" s="124"/>
      <c r="GZ95" s="124"/>
      <c r="HA95" s="124"/>
      <c r="HB95" s="124"/>
      <c r="HC95" s="124"/>
      <c r="HD95" s="124"/>
      <c r="HE95" s="124"/>
      <c r="HF95" s="124"/>
      <c r="HG95" s="124"/>
      <c r="HH95" s="124"/>
      <c r="HI95" s="124"/>
      <c r="HJ95" s="124"/>
      <c r="HK95" s="124"/>
      <c r="HL95" s="124"/>
      <c r="HM95" s="124"/>
      <c r="HN95" s="124"/>
      <c r="HO95" s="124"/>
      <c r="HP95" s="124"/>
      <c r="HQ95" s="124"/>
      <c r="HR95" s="124"/>
      <c r="HS95" s="124"/>
      <c r="HT95" s="124"/>
      <c r="HU95" s="124"/>
      <c r="HV95" s="124"/>
      <c r="HW95" s="124"/>
      <c r="HX95" s="124"/>
      <c r="HY95" s="124"/>
      <c r="HZ95" s="124"/>
      <c r="IA95" s="124"/>
      <c r="IB95" s="124"/>
      <c r="IC95" s="124"/>
      <c r="ID95" s="124"/>
      <c r="IE95" s="124"/>
      <c r="IF95" s="124"/>
      <c r="IG95" s="124"/>
      <c r="IH95" s="124"/>
      <c r="II95" s="124"/>
      <c r="IJ95" s="124"/>
      <c r="IK95" s="124"/>
      <c r="IL95" s="124"/>
      <c r="IM95" s="124"/>
      <c r="IN95" s="124"/>
      <c r="IO95" s="124"/>
      <c r="IP95" s="124"/>
      <c r="IQ95" s="124"/>
      <c r="IR95" s="124"/>
      <c r="IS95" s="124"/>
      <c r="IT95" s="124"/>
    </row>
    <row r="96" s="138" customFormat="1" ht="20.1" customHeight="1" spans="1:254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  <c r="BI96" s="124"/>
      <c r="BJ96" s="124"/>
      <c r="BK96" s="124"/>
      <c r="BL96" s="124"/>
      <c r="BM96" s="124"/>
      <c r="BN96" s="124"/>
      <c r="BO96" s="124"/>
      <c r="BP96" s="124"/>
      <c r="BQ96" s="124"/>
      <c r="BR96" s="124"/>
      <c r="BS96" s="124"/>
      <c r="BT96" s="124"/>
      <c r="BU96" s="124"/>
      <c r="BV96" s="124"/>
      <c r="BW96" s="124"/>
      <c r="BX96" s="124"/>
      <c r="BY96" s="124"/>
      <c r="BZ96" s="124"/>
      <c r="CA96" s="124"/>
      <c r="CB96" s="124"/>
      <c r="CC96" s="124"/>
      <c r="CD96" s="124"/>
      <c r="CE96" s="124"/>
      <c r="CF96" s="124"/>
      <c r="CG96" s="124"/>
      <c r="CH96" s="124"/>
      <c r="CI96" s="124"/>
      <c r="CJ96" s="124"/>
      <c r="CK96" s="124"/>
      <c r="CL96" s="124"/>
      <c r="CM96" s="124"/>
      <c r="CN96" s="124"/>
      <c r="CO96" s="124"/>
      <c r="CP96" s="124"/>
      <c r="CQ96" s="124"/>
      <c r="CR96" s="124"/>
      <c r="CS96" s="124"/>
      <c r="CT96" s="124"/>
      <c r="CU96" s="124"/>
      <c r="CV96" s="124"/>
      <c r="CW96" s="124"/>
      <c r="CX96" s="124"/>
      <c r="CY96" s="124"/>
      <c r="CZ96" s="124"/>
      <c r="DA96" s="124"/>
      <c r="DB96" s="124"/>
      <c r="DC96" s="124"/>
      <c r="DD96" s="124"/>
      <c r="DE96" s="124"/>
      <c r="DF96" s="124"/>
      <c r="DG96" s="124"/>
      <c r="DH96" s="124"/>
      <c r="DI96" s="124"/>
      <c r="DJ96" s="124"/>
      <c r="DK96" s="124"/>
      <c r="DL96" s="124"/>
      <c r="DM96" s="124"/>
      <c r="DN96" s="124"/>
      <c r="DO96" s="124"/>
      <c r="DP96" s="124"/>
      <c r="DQ96" s="124"/>
      <c r="DR96" s="124"/>
      <c r="DS96" s="124"/>
      <c r="DT96" s="124"/>
      <c r="DU96" s="124"/>
      <c r="DV96" s="124"/>
      <c r="DW96" s="124"/>
      <c r="DX96" s="124"/>
      <c r="DY96" s="124"/>
      <c r="DZ96" s="124"/>
      <c r="EA96" s="124"/>
      <c r="EB96" s="124"/>
      <c r="EC96" s="124"/>
      <c r="ED96" s="124"/>
      <c r="EE96" s="124"/>
      <c r="EF96" s="124"/>
      <c r="EG96" s="124"/>
      <c r="EH96" s="124"/>
      <c r="EI96" s="124"/>
      <c r="EJ96" s="124"/>
      <c r="EK96" s="124"/>
      <c r="EL96" s="124"/>
      <c r="EM96" s="124"/>
      <c r="EN96" s="124"/>
      <c r="EO96" s="124"/>
      <c r="EP96" s="124"/>
      <c r="EQ96" s="124"/>
      <c r="ER96" s="124"/>
      <c r="ES96" s="124"/>
      <c r="ET96" s="124"/>
      <c r="EU96" s="124"/>
      <c r="EV96" s="124"/>
      <c r="EW96" s="124"/>
      <c r="EX96" s="124"/>
      <c r="EY96" s="124"/>
      <c r="EZ96" s="124"/>
      <c r="FA96" s="124"/>
      <c r="FB96" s="124"/>
      <c r="FC96" s="124"/>
      <c r="FD96" s="124"/>
      <c r="FE96" s="124"/>
      <c r="FF96" s="124"/>
      <c r="FG96" s="124"/>
      <c r="FH96" s="124"/>
      <c r="FI96" s="124"/>
      <c r="FJ96" s="124"/>
      <c r="FK96" s="124"/>
      <c r="FL96" s="124"/>
      <c r="FM96" s="124"/>
      <c r="FN96" s="124"/>
      <c r="FO96" s="124"/>
      <c r="FP96" s="124"/>
      <c r="FQ96" s="124"/>
      <c r="FR96" s="124"/>
      <c r="FS96" s="124"/>
      <c r="FT96" s="124"/>
      <c r="FU96" s="124"/>
      <c r="FV96" s="124"/>
      <c r="FW96" s="124"/>
      <c r="FX96" s="124"/>
      <c r="FY96" s="124"/>
      <c r="FZ96" s="124"/>
      <c r="GA96" s="124"/>
      <c r="GB96" s="124"/>
      <c r="GC96" s="124"/>
      <c r="GD96" s="124"/>
      <c r="GE96" s="124"/>
      <c r="GF96" s="124"/>
      <c r="GG96" s="124"/>
      <c r="GH96" s="124"/>
      <c r="GI96" s="124"/>
      <c r="GJ96" s="124"/>
      <c r="GK96" s="124"/>
      <c r="GL96" s="124"/>
      <c r="GM96" s="124"/>
      <c r="GN96" s="124"/>
      <c r="GO96" s="124"/>
      <c r="GP96" s="124"/>
      <c r="GQ96" s="124"/>
      <c r="GR96" s="124"/>
      <c r="GS96" s="124"/>
      <c r="GT96" s="124"/>
      <c r="GU96" s="124"/>
      <c r="GV96" s="124"/>
      <c r="GW96" s="124"/>
      <c r="GX96" s="124"/>
      <c r="GY96" s="124"/>
      <c r="GZ96" s="124"/>
      <c r="HA96" s="124"/>
      <c r="HB96" s="124"/>
      <c r="HC96" s="124"/>
      <c r="HD96" s="124"/>
      <c r="HE96" s="124"/>
      <c r="HF96" s="124"/>
      <c r="HG96" s="124"/>
      <c r="HH96" s="124"/>
      <c r="HI96" s="124"/>
      <c r="HJ96" s="124"/>
      <c r="HK96" s="124"/>
      <c r="HL96" s="124"/>
      <c r="HM96" s="124"/>
      <c r="HN96" s="124"/>
      <c r="HO96" s="124"/>
      <c r="HP96" s="124"/>
      <c r="HQ96" s="124"/>
      <c r="HR96" s="124"/>
      <c r="HS96" s="124"/>
      <c r="HT96" s="124"/>
      <c r="HU96" s="124"/>
      <c r="HV96" s="124"/>
      <c r="HW96" s="124"/>
      <c r="HX96" s="124"/>
      <c r="HY96" s="124"/>
      <c r="HZ96" s="124"/>
      <c r="IA96" s="124"/>
      <c r="IB96" s="124"/>
      <c r="IC96" s="124"/>
      <c r="ID96" s="124"/>
      <c r="IE96" s="124"/>
      <c r="IF96" s="124"/>
      <c r="IG96" s="124"/>
      <c r="IH96" s="124"/>
      <c r="II96" s="124"/>
      <c r="IJ96" s="124"/>
      <c r="IK96" s="124"/>
      <c r="IL96" s="124"/>
      <c r="IM96" s="124"/>
      <c r="IN96" s="124"/>
      <c r="IO96" s="124"/>
      <c r="IP96" s="124"/>
      <c r="IQ96" s="124"/>
      <c r="IR96" s="124"/>
      <c r="IS96" s="124"/>
      <c r="IT96" s="124"/>
    </row>
  </sheetData>
  <mergeCells count="3">
    <mergeCell ref="A2:B2"/>
    <mergeCell ref="A4:B4"/>
    <mergeCell ref="C38:F38"/>
  </mergeCells>
  <pageMargins left="0.75" right="0.75" top="0.275" bottom="0.156944444444444" header="0.0784722222222222" footer="0.0784722222222222"/>
  <pageSetup paperSize="9" scale="8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1" sqref="A1"/>
    </sheetView>
  </sheetViews>
  <sheetFormatPr defaultColWidth="8.8" defaultRowHeight="14.25" outlineLevelCol="5"/>
  <cols>
    <col min="1" max="3" width="9.75" style="124" customWidth="1"/>
    <col min="4" max="4" width="35" style="124" customWidth="1"/>
    <col min="5" max="6" width="11.625" style="124" customWidth="1"/>
    <col min="7" max="28" width="9" style="124" customWidth="1"/>
    <col min="29" max="16380" width="8.8" style="124" customWidth="1"/>
    <col min="16381" max="16384" width="8.8" style="124"/>
  </cols>
  <sheetData>
    <row r="1" s="124" customFormat="1" spans="1:2">
      <c r="A1" s="125" t="s">
        <v>1375</v>
      </c>
      <c r="B1" s="126"/>
    </row>
    <row r="2" s="124" customFormat="1" ht="25.5" spans="1:6">
      <c r="A2" s="127" t="s">
        <v>1376</v>
      </c>
      <c r="B2" s="127"/>
      <c r="C2" s="127"/>
      <c r="D2" s="127"/>
      <c r="E2" s="127"/>
      <c r="F2" s="127"/>
    </row>
    <row r="3" s="124" customFormat="1" customHeight="1" spans="1:6">
      <c r="A3" s="128"/>
      <c r="F3" s="129" t="s">
        <v>31</v>
      </c>
    </row>
    <row r="4" s="124" customFormat="1" ht="24" customHeight="1" spans="1:6">
      <c r="A4" s="96" t="s">
        <v>277</v>
      </c>
      <c r="B4" s="96"/>
      <c r="C4" s="96"/>
      <c r="D4" s="96" t="s">
        <v>1296</v>
      </c>
      <c r="E4" s="96" t="s">
        <v>1297</v>
      </c>
      <c r="F4" s="96" t="s">
        <v>1298</v>
      </c>
    </row>
    <row r="5" s="124" customFormat="1" ht="24" customHeight="1" spans="1:6">
      <c r="A5" s="96" t="s">
        <v>1299</v>
      </c>
      <c r="B5" s="97" t="s">
        <v>1300</v>
      </c>
      <c r="C5" s="97" t="s">
        <v>1301</v>
      </c>
      <c r="D5" s="96"/>
      <c r="E5" s="96"/>
      <c r="F5" s="96"/>
    </row>
    <row r="6" s="124" customFormat="1" ht="24" customHeight="1" spans="1:6">
      <c r="A6" s="98">
        <v>212</v>
      </c>
      <c r="B6" s="99"/>
      <c r="C6" s="99"/>
      <c r="D6" s="100" t="s">
        <v>1302</v>
      </c>
      <c r="E6" s="101">
        <f>E7+E15+E18</f>
        <v>242965</v>
      </c>
      <c r="F6" s="100"/>
    </row>
    <row r="7" s="124" customFormat="1" ht="24" customHeight="1" spans="1:6">
      <c r="A7" s="96"/>
      <c r="B7" s="97" t="s">
        <v>1303</v>
      </c>
      <c r="C7" s="97"/>
      <c r="D7" s="102" t="s">
        <v>1304</v>
      </c>
      <c r="E7" s="26">
        <f>E8+E9+E10+E11+E12+E13+E14</f>
        <v>242155</v>
      </c>
      <c r="F7" s="102"/>
    </row>
    <row r="8" s="124" customFormat="1" ht="24" customHeight="1" spans="1:6">
      <c r="A8" s="96"/>
      <c r="B8" s="97"/>
      <c r="C8" s="97" t="s">
        <v>1305</v>
      </c>
      <c r="D8" s="102" t="s">
        <v>1306</v>
      </c>
      <c r="E8" s="26"/>
      <c r="F8" s="102"/>
    </row>
    <row r="9" s="124" customFormat="1" ht="24" customHeight="1" spans="1:6">
      <c r="A9" s="96"/>
      <c r="B9" s="97"/>
      <c r="C9" s="97" t="s">
        <v>1307</v>
      </c>
      <c r="D9" s="102" t="s">
        <v>1308</v>
      </c>
      <c r="E9" s="26"/>
      <c r="F9" s="102"/>
    </row>
    <row r="10" s="124" customFormat="1" ht="24" customHeight="1" spans="1:6">
      <c r="A10" s="96"/>
      <c r="B10" s="97"/>
      <c r="C10" s="97" t="s">
        <v>1309</v>
      </c>
      <c r="D10" s="102" t="s">
        <v>1310</v>
      </c>
      <c r="E10" s="26"/>
      <c r="F10" s="102"/>
    </row>
    <row r="11" s="124" customFormat="1" ht="24" customHeight="1" spans="1:6">
      <c r="A11" s="96"/>
      <c r="B11" s="97"/>
      <c r="C11" s="97" t="s">
        <v>1311</v>
      </c>
      <c r="D11" s="102" t="s">
        <v>1312</v>
      </c>
      <c r="E11" s="26"/>
      <c r="F11" s="102"/>
    </row>
    <row r="12" s="124" customFormat="1" ht="24" customHeight="1" spans="1:6">
      <c r="A12" s="96"/>
      <c r="B12" s="97"/>
      <c r="C12" s="97" t="s">
        <v>1313</v>
      </c>
      <c r="D12" s="102" t="s">
        <v>1314</v>
      </c>
      <c r="E12" s="26"/>
      <c r="F12" s="102"/>
    </row>
    <row r="13" s="124" customFormat="1" ht="24" customHeight="1" spans="1:6">
      <c r="A13" s="96"/>
      <c r="B13" s="97"/>
      <c r="C13" s="97" t="s">
        <v>1315</v>
      </c>
      <c r="D13" s="102" t="s">
        <v>1316</v>
      </c>
      <c r="E13" s="26"/>
      <c r="F13" s="102"/>
    </row>
    <row r="14" s="124" customFormat="1" ht="24" customHeight="1" spans="1:6">
      <c r="A14" s="96"/>
      <c r="B14" s="97"/>
      <c r="C14" s="97" t="s">
        <v>1317</v>
      </c>
      <c r="D14" s="102" t="s">
        <v>1318</v>
      </c>
      <c r="E14" s="26">
        <v>242155</v>
      </c>
      <c r="F14" s="102"/>
    </row>
    <row r="15" s="124" customFormat="1" ht="24" customHeight="1" spans="1:6">
      <c r="A15" s="96"/>
      <c r="B15" s="97" t="s">
        <v>1319</v>
      </c>
      <c r="C15" s="97"/>
      <c r="D15" s="130" t="s">
        <v>1320</v>
      </c>
      <c r="E15" s="26">
        <f>E16+E17</f>
        <v>770</v>
      </c>
      <c r="F15" s="102"/>
    </row>
    <row r="16" s="124" customFormat="1" ht="24" customHeight="1" spans="1:6">
      <c r="A16" s="96"/>
      <c r="B16" s="97"/>
      <c r="C16" s="97" t="s">
        <v>1321</v>
      </c>
      <c r="D16" s="102" t="s">
        <v>1322</v>
      </c>
      <c r="E16" s="26"/>
      <c r="F16" s="102"/>
    </row>
    <row r="17" s="124" customFormat="1" ht="24" customHeight="1" spans="1:6">
      <c r="A17" s="96"/>
      <c r="B17" s="97"/>
      <c r="C17" s="97" t="s">
        <v>1317</v>
      </c>
      <c r="D17" s="102" t="s">
        <v>1323</v>
      </c>
      <c r="E17" s="26">
        <v>770</v>
      </c>
      <c r="F17" s="102"/>
    </row>
    <row r="18" s="124" customFormat="1" ht="24" customHeight="1" spans="1:6">
      <c r="A18" s="131"/>
      <c r="B18" s="97">
        <v>14</v>
      </c>
      <c r="C18" s="97"/>
      <c r="D18" s="102" t="s">
        <v>1324</v>
      </c>
      <c r="E18" s="131">
        <f>E19+E20</f>
        <v>40</v>
      </c>
      <c r="F18" s="132"/>
    </row>
    <row r="19" s="124" customFormat="1" ht="24" customHeight="1" spans="1:6">
      <c r="A19" s="131"/>
      <c r="B19" s="97"/>
      <c r="C19" s="97" t="s">
        <v>1321</v>
      </c>
      <c r="D19" s="102" t="s">
        <v>1325</v>
      </c>
      <c r="E19" s="131"/>
      <c r="F19" s="132"/>
    </row>
    <row r="20" s="124" customFormat="1" ht="24" customHeight="1" spans="1:6">
      <c r="A20" s="131"/>
      <c r="B20" s="97"/>
      <c r="C20" s="97" t="s">
        <v>1326</v>
      </c>
      <c r="D20" s="102" t="s">
        <v>1327</v>
      </c>
      <c r="E20" s="131">
        <v>40</v>
      </c>
      <c r="F20" s="132"/>
    </row>
    <row r="21" s="124" customFormat="1" ht="24" customHeight="1" spans="1:6">
      <c r="A21" s="98">
        <v>229</v>
      </c>
      <c r="B21" s="99"/>
      <c r="C21" s="99"/>
      <c r="D21" s="100" t="s">
        <v>1050</v>
      </c>
      <c r="E21" s="101">
        <f t="shared" ref="E21:E25" si="0">E22</f>
        <v>18501</v>
      </c>
      <c r="F21" s="100"/>
    </row>
    <row r="22" s="124" customFormat="1" ht="24" customHeight="1" spans="1:6">
      <c r="A22" s="96"/>
      <c r="B22" s="97" t="s">
        <v>1328</v>
      </c>
      <c r="C22" s="97"/>
      <c r="D22" s="102" t="s">
        <v>1329</v>
      </c>
      <c r="E22" s="26">
        <v>18501</v>
      </c>
      <c r="F22" s="102"/>
    </row>
    <row r="23" s="124" customFormat="1" ht="24" customHeight="1" spans="1:6">
      <c r="A23" s="98"/>
      <c r="B23" s="97"/>
      <c r="C23" s="97" t="s">
        <v>1321</v>
      </c>
      <c r="D23" s="102" t="s">
        <v>1330</v>
      </c>
      <c r="E23" s="26">
        <v>18501</v>
      </c>
      <c r="F23" s="102"/>
    </row>
    <row r="24" s="124" customFormat="1" ht="24" customHeight="1" spans="1:6">
      <c r="A24" s="98">
        <v>230</v>
      </c>
      <c r="B24" s="97"/>
      <c r="C24" s="97"/>
      <c r="D24" s="133" t="s">
        <v>1331</v>
      </c>
      <c r="E24" s="101">
        <f t="shared" si="0"/>
        <v>30189</v>
      </c>
      <c r="F24" s="134"/>
    </row>
    <row r="25" s="124" customFormat="1" ht="24" customHeight="1" spans="1:6">
      <c r="A25" s="135"/>
      <c r="B25" s="97" t="s">
        <v>1303</v>
      </c>
      <c r="C25" s="97"/>
      <c r="D25" s="136" t="s">
        <v>1332</v>
      </c>
      <c r="E25" s="26">
        <f t="shared" si="0"/>
        <v>30189</v>
      </c>
      <c r="F25" s="134"/>
    </row>
    <row r="26" s="124" customFormat="1" ht="24" customHeight="1" spans="1:6">
      <c r="A26" s="135"/>
      <c r="B26" s="97"/>
      <c r="C26" s="97" t="s">
        <v>1326</v>
      </c>
      <c r="D26" s="136" t="s">
        <v>1333</v>
      </c>
      <c r="E26" s="101">
        <v>30189</v>
      </c>
      <c r="F26" s="134"/>
    </row>
    <row r="27" s="124" customFormat="1" ht="24" customHeight="1" spans="1:6">
      <c r="A27" s="131"/>
      <c r="B27" s="131"/>
      <c r="C27" s="131"/>
      <c r="D27" s="136" t="s">
        <v>1334</v>
      </c>
      <c r="E27" s="137">
        <f>E6+E21+E24</f>
        <v>291655</v>
      </c>
      <c r="F27" s="132"/>
    </row>
    <row r="28" s="124" customFormat="1" ht="20.1" customHeight="1"/>
    <row r="29" s="124" customFormat="1" ht="20.1" customHeight="1"/>
    <row r="30" s="124" customFormat="1" ht="20.1" customHeight="1"/>
  </sheetData>
  <mergeCells count="5">
    <mergeCell ref="A2:F2"/>
    <mergeCell ref="A4:C4"/>
    <mergeCell ref="D4:D5"/>
    <mergeCell ref="E4:E5"/>
    <mergeCell ref="F4:F5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9" defaultRowHeight="14.25" outlineLevelRow="6" outlineLevelCol="1"/>
  <cols>
    <col min="1" max="1" width="44" customWidth="1"/>
    <col min="2" max="2" width="38.625" customWidth="1"/>
  </cols>
  <sheetData>
    <row r="1" spans="1:2">
      <c r="A1" s="113" t="s">
        <v>1377</v>
      </c>
      <c r="B1" s="114"/>
    </row>
    <row r="2" ht="20.25" customHeight="1" spans="1:2">
      <c r="A2" s="115" t="s">
        <v>1378</v>
      </c>
      <c r="B2" s="115"/>
    </row>
    <row r="3" spans="1:2">
      <c r="A3" s="116"/>
      <c r="B3" s="117" t="s">
        <v>31</v>
      </c>
    </row>
    <row r="4" ht="24.95" customHeight="1" spans="1:2">
      <c r="A4" s="118" t="s">
        <v>1239</v>
      </c>
      <c r="B4" s="118" t="s">
        <v>33</v>
      </c>
    </row>
    <row r="5" ht="24.95" customHeight="1" spans="1:2">
      <c r="A5" s="119" t="s">
        <v>1262</v>
      </c>
      <c r="B5" s="120" t="s">
        <v>1379</v>
      </c>
    </row>
    <row r="6" ht="15" spans="1:2">
      <c r="A6" s="121" t="s">
        <v>1380</v>
      </c>
      <c r="B6" s="120" t="s">
        <v>1379</v>
      </c>
    </row>
    <row r="7" spans="1:2">
      <c r="A7" s="122" t="s">
        <v>1381</v>
      </c>
      <c r="B7" s="123"/>
    </row>
  </sheetData>
  <mergeCells count="2">
    <mergeCell ref="A2:B2"/>
    <mergeCell ref="A7:B7"/>
  </mergeCells>
  <pageMargins left="0.699912516150888" right="0.699912516150888" top="0.74990626395218" bottom="0.74990626395218" header="0.299962510274151" footer="0.299962510274151"/>
  <pageSetup paperSize="9" firstPageNumber="0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9" defaultRowHeight="14.25" outlineLevelRow="6" outlineLevelCol="1"/>
  <cols>
    <col min="1" max="1" width="44" customWidth="1"/>
    <col min="2" max="2" width="38.625" customWidth="1"/>
  </cols>
  <sheetData>
    <row r="1" spans="1:2">
      <c r="A1" s="113" t="s">
        <v>1382</v>
      </c>
      <c r="B1" s="114"/>
    </row>
    <row r="2" ht="20.25" customHeight="1" spans="1:2">
      <c r="A2" s="115" t="s">
        <v>1383</v>
      </c>
      <c r="B2" s="115"/>
    </row>
    <row r="3" spans="1:2">
      <c r="A3" s="116"/>
      <c r="B3" s="117" t="s">
        <v>31</v>
      </c>
    </row>
    <row r="4" spans="1:2">
      <c r="A4" s="118" t="s">
        <v>1384</v>
      </c>
      <c r="B4" s="118" t="s">
        <v>33</v>
      </c>
    </row>
    <row r="5" ht="15" spans="1:2">
      <c r="A5" s="119" t="s">
        <v>1262</v>
      </c>
      <c r="B5" s="120" t="s">
        <v>1379</v>
      </c>
    </row>
    <row r="6" ht="15" spans="1:2">
      <c r="A6" s="121" t="s">
        <v>1380</v>
      </c>
      <c r="B6" s="120" t="s">
        <v>1379</v>
      </c>
    </row>
    <row r="7" spans="1:2">
      <c r="A7" s="122" t="s">
        <v>1381</v>
      </c>
      <c r="B7" s="123"/>
    </row>
  </sheetData>
  <mergeCells count="2">
    <mergeCell ref="A2:B2"/>
    <mergeCell ref="A7:B7"/>
  </mergeCells>
  <pageMargins left="0.699912516150888" right="0.699912516150888" top="0.74990626395218" bottom="0.74990626395218" header="0.299962510274151" footer="0.299962510274151"/>
  <pageSetup paperSize="9" firstPageNumber="0" orientation="portrait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51"/>
  <sheetViews>
    <sheetView workbookViewId="0">
      <selection activeCell="A9" sqref="A9:B9"/>
    </sheetView>
  </sheetViews>
  <sheetFormatPr defaultColWidth="9" defaultRowHeight="14.25" outlineLevelCol="1"/>
  <cols>
    <col min="1" max="1" width="50.625" customWidth="1"/>
    <col min="2" max="2" width="13.25" customWidth="1"/>
  </cols>
  <sheetData>
    <row r="1" s="67" customFormat="1" ht="17.25" customHeight="1" spans="1:1">
      <c r="A1" s="71" t="s">
        <v>1385</v>
      </c>
    </row>
    <row r="2" s="68" customFormat="1" ht="39" customHeight="1" spans="1:2">
      <c r="A2" s="103" t="s">
        <v>1386</v>
      </c>
      <c r="B2" s="103"/>
    </row>
    <row r="3" ht="27" customHeight="1" spans="1:2">
      <c r="A3" s="104"/>
      <c r="B3" s="105" t="s">
        <v>31</v>
      </c>
    </row>
    <row r="4" s="111" customFormat="1" ht="24" customHeight="1" spans="1:2">
      <c r="A4" s="106" t="s">
        <v>1387</v>
      </c>
      <c r="B4" s="106" t="s">
        <v>33</v>
      </c>
    </row>
    <row r="5" s="111" customFormat="1" ht="29.25" customHeight="1" spans="1:2">
      <c r="A5" s="107" t="s">
        <v>1388</v>
      </c>
      <c r="B5" s="107"/>
    </row>
    <row r="6" s="111" customFormat="1" ht="29.25" customHeight="1" spans="1:2">
      <c r="A6" s="107" t="s">
        <v>1389</v>
      </c>
      <c r="B6" s="107"/>
    </row>
    <row r="7" s="111" customFormat="1" ht="29.25" customHeight="1" spans="1:2">
      <c r="A7" s="107" t="s">
        <v>1390</v>
      </c>
      <c r="B7" s="107"/>
    </row>
    <row r="8" s="111" customFormat="1" ht="29.25" customHeight="1" spans="1:2">
      <c r="A8" s="107" t="s">
        <v>1391</v>
      </c>
      <c r="B8" s="107"/>
    </row>
    <row r="9" s="111" customFormat="1" ht="29.25" customHeight="1" spans="1:2">
      <c r="A9" s="108" t="s">
        <v>1392</v>
      </c>
      <c r="B9" s="107">
        <v>530</v>
      </c>
    </row>
    <row r="10" s="111" customFormat="1" ht="29.25" customHeight="1" spans="1:2">
      <c r="A10" s="109"/>
      <c r="B10" s="110"/>
    </row>
    <row r="11" s="111" customFormat="1" ht="29.25" customHeight="1" spans="1:2">
      <c r="A11" s="106" t="s">
        <v>1393</v>
      </c>
      <c r="B11" s="110">
        <v>530</v>
      </c>
    </row>
    <row r="12" s="111" customFormat="1" ht="29.25" customHeight="1" spans="1:2">
      <c r="A12" s="108" t="s">
        <v>1394</v>
      </c>
      <c r="B12" s="107">
        <v>530</v>
      </c>
    </row>
    <row r="13" s="111" customFormat="1" ht="29.25" customHeight="1" spans="1:2">
      <c r="A13" s="108" t="s">
        <v>1395</v>
      </c>
      <c r="B13" s="107"/>
    </row>
    <row r="14" s="111" customFormat="1" ht="29.25" customHeight="1" spans="1:2">
      <c r="A14" s="110"/>
      <c r="B14" s="107"/>
    </row>
    <row r="15" s="111" customFormat="1" ht="29.25" customHeight="1" spans="1:2">
      <c r="A15" s="106" t="s">
        <v>1396</v>
      </c>
      <c r="B15" s="107">
        <v>530</v>
      </c>
    </row>
    <row r="16" spans="1:1">
      <c r="A16" s="112"/>
    </row>
    <row r="17" spans="1:1">
      <c r="A17" s="112"/>
    </row>
    <row r="18" spans="1:1">
      <c r="A18" s="112"/>
    </row>
    <row r="19" spans="1:1">
      <c r="A19" s="112"/>
    </row>
    <row r="20" spans="1:1">
      <c r="A20" s="112"/>
    </row>
    <row r="21" spans="1:1">
      <c r="A21" s="112"/>
    </row>
    <row r="22" spans="1:1">
      <c r="A22" s="112"/>
    </row>
    <row r="23" spans="1:1">
      <c r="A23" s="112"/>
    </row>
    <row r="24" spans="1:1">
      <c r="A24" s="112"/>
    </row>
    <row r="25" spans="1:1">
      <c r="A25" s="112"/>
    </row>
    <row r="26" spans="1:1">
      <c r="A26" s="112"/>
    </row>
    <row r="27" spans="1:1">
      <c r="A27" s="112"/>
    </row>
    <row r="28" spans="1:1">
      <c r="A28" s="112"/>
    </row>
    <row r="29" spans="1:1">
      <c r="A29" s="112"/>
    </row>
    <row r="30" spans="1:1">
      <c r="A30" s="112"/>
    </row>
    <row r="31" spans="1:1">
      <c r="A31" s="112"/>
    </row>
    <row r="32" spans="1:1">
      <c r="A32" s="112"/>
    </row>
    <row r="33" spans="1:1">
      <c r="A33" s="112"/>
    </row>
    <row r="34" spans="1:1">
      <c r="A34" s="112"/>
    </row>
    <row r="35" spans="1:1">
      <c r="A35" s="112"/>
    </row>
    <row r="36" spans="1:1">
      <c r="A36" s="112"/>
    </row>
    <row r="37" spans="1:1">
      <c r="A37" s="112"/>
    </row>
    <row r="38" spans="1:1">
      <c r="A38" s="112"/>
    </row>
    <row r="39" spans="1:1">
      <c r="A39" s="112"/>
    </row>
    <row r="40" spans="1:1">
      <c r="A40" s="112"/>
    </row>
    <row r="41" spans="1:1">
      <c r="A41" s="112"/>
    </row>
    <row r="42" spans="1:1">
      <c r="A42" s="112"/>
    </row>
    <row r="43" spans="1:1">
      <c r="A43" s="112"/>
    </row>
    <row r="44" spans="1:1">
      <c r="A44" s="112"/>
    </row>
    <row r="45" spans="1:1">
      <c r="A45" s="112"/>
    </row>
    <row r="46" spans="1:1">
      <c r="A46" s="112"/>
    </row>
    <row r="47" spans="1:1">
      <c r="A47" s="112"/>
    </row>
    <row r="48" spans="1:1">
      <c r="A48" s="112"/>
    </row>
    <row r="49" spans="1:1">
      <c r="A49" s="112"/>
    </row>
    <row r="50" spans="1:1">
      <c r="A50" s="112"/>
    </row>
    <row r="51" spans="1:1">
      <c r="A51" s="112"/>
    </row>
    <row r="52" spans="1:1">
      <c r="A52" s="112"/>
    </row>
    <row r="53" spans="1:1">
      <c r="A53" s="112"/>
    </row>
    <row r="54" spans="1:1">
      <c r="A54" s="112"/>
    </row>
    <row r="55" spans="1:1">
      <c r="A55" s="112"/>
    </row>
    <row r="56" spans="1:1">
      <c r="A56" s="112"/>
    </row>
    <row r="57" spans="1:1">
      <c r="A57" s="112"/>
    </row>
    <row r="58" spans="1:1">
      <c r="A58" s="112"/>
    </row>
    <row r="59" spans="1:1">
      <c r="A59" s="112"/>
    </row>
    <row r="60" spans="1:1">
      <c r="A60" s="112"/>
    </row>
    <row r="61" spans="1:1">
      <c r="A61" s="112"/>
    </row>
    <row r="62" spans="1:1">
      <c r="A62" s="112"/>
    </row>
    <row r="63" spans="1:1">
      <c r="A63" s="112"/>
    </row>
    <row r="64" spans="1:1">
      <c r="A64" s="112"/>
    </row>
    <row r="65" spans="1:1">
      <c r="A65" s="112"/>
    </row>
    <row r="66" spans="1:1">
      <c r="A66" s="112"/>
    </row>
    <row r="67" spans="1:1">
      <c r="A67" s="112"/>
    </row>
    <row r="68" spans="1:1">
      <c r="A68" s="112"/>
    </row>
    <row r="69" spans="1:1">
      <c r="A69" s="112"/>
    </row>
    <row r="70" spans="1:1">
      <c r="A70" s="112"/>
    </row>
    <row r="71" spans="1:1">
      <c r="A71" s="112"/>
    </row>
    <row r="72" spans="1:1">
      <c r="A72" s="112"/>
    </row>
    <row r="73" spans="1:1">
      <c r="A73" s="112"/>
    </row>
    <row r="74" spans="1:1">
      <c r="A74" s="112"/>
    </row>
    <row r="75" spans="1:1">
      <c r="A75" s="112"/>
    </row>
    <row r="76" spans="1:1">
      <c r="A76" s="112"/>
    </row>
    <row r="77" spans="1:1">
      <c r="A77" s="112"/>
    </row>
    <row r="78" spans="1:1">
      <c r="A78" s="112"/>
    </row>
    <row r="79" spans="1:1">
      <c r="A79" s="112"/>
    </row>
    <row r="80" spans="1:1">
      <c r="A80" s="112"/>
    </row>
    <row r="81" spans="1:1">
      <c r="A81" s="112"/>
    </row>
    <row r="82" spans="1:1">
      <c r="A82" s="112"/>
    </row>
    <row r="83" spans="1:1">
      <c r="A83" s="112"/>
    </row>
    <row r="84" spans="1:1">
      <c r="A84" s="112"/>
    </row>
    <row r="85" spans="1:1">
      <c r="A85" s="112"/>
    </row>
    <row r="86" spans="1:1">
      <c r="A86" s="112"/>
    </row>
    <row r="87" spans="1:1">
      <c r="A87" s="112"/>
    </row>
    <row r="88" spans="1:1">
      <c r="A88" s="112"/>
    </row>
    <row r="89" spans="1:1">
      <c r="A89" s="112"/>
    </row>
    <row r="90" spans="1:1">
      <c r="A90" s="112"/>
    </row>
    <row r="91" spans="1:1">
      <c r="A91" s="112"/>
    </row>
    <row r="92" spans="1:1">
      <c r="A92" s="112"/>
    </row>
    <row r="93" spans="1:1">
      <c r="A93" s="112"/>
    </row>
    <row r="94" spans="1:1">
      <c r="A94" s="112"/>
    </row>
    <row r="95" spans="1:1">
      <c r="A95" s="112"/>
    </row>
    <row r="96" spans="1:1">
      <c r="A96" s="112"/>
    </row>
    <row r="97" spans="1:1">
      <c r="A97" s="112"/>
    </row>
    <row r="98" spans="1:1">
      <c r="A98" s="112"/>
    </row>
    <row r="99" spans="1:1">
      <c r="A99" s="112"/>
    </row>
    <row r="100" spans="1:1">
      <c r="A100" s="112"/>
    </row>
    <row r="101" spans="1:1">
      <c r="A101" s="112"/>
    </row>
    <row r="102" spans="1:1">
      <c r="A102" s="112"/>
    </row>
    <row r="103" spans="1:1">
      <c r="A103" s="112"/>
    </row>
    <row r="104" spans="1:1">
      <c r="A104" s="112"/>
    </row>
    <row r="105" spans="1:1">
      <c r="A105" s="112"/>
    </row>
    <row r="106" spans="1:1">
      <c r="A106" s="112"/>
    </row>
    <row r="107" spans="1:1">
      <c r="A107" s="112"/>
    </row>
    <row r="108" spans="1:1">
      <c r="A108" s="112"/>
    </row>
    <row r="109" spans="1:1">
      <c r="A109" s="112"/>
    </row>
    <row r="110" spans="1:1">
      <c r="A110" s="112"/>
    </row>
    <row r="111" spans="1:1">
      <c r="A111" s="112"/>
    </row>
    <row r="112" spans="1:1">
      <c r="A112" s="112"/>
    </row>
    <row r="113" spans="1:1">
      <c r="A113" s="112"/>
    </row>
    <row r="114" spans="1:1">
      <c r="A114" s="112"/>
    </row>
    <row r="115" spans="1:1">
      <c r="A115" s="112"/>
    </row>
    <row r="116" spans="1:1">
      <c r="A116" s="112"/>
    </row>
    <row r="117" spans="1:1">
      <c r="A117" s="112"/>
    </row>
    <row r="118" spans="1:1">
      <c r="A118" s="112"/>
    </row>
    <row r="119" spans="1:1">
      <c r="A119" s="112"/>
    </row>
    <row r="120" spans="1:1">
      <c r="A120" s="112"/>
    </row>
    <row r="121" spans="1:1">
      <c r="A121" s="112"/>
    </row>
    <row r="122" spans="1:1">
      <c r="A122" s="112"/>
    </row>
    <row r="123" spans="1:1">
      <c r="A123" s="112"/>
    </row>
    <row r="124" spans="1:1">
      <c r="A124" s="112"/>
    </row>
    <row r="125" spans="1:1">
      <c r="A125" s="112"/>
    </row>
    <row r="126" spans="1:1">
      <c r="A126" s="112"/>
    </row>
    <row r="127" spans="1:1">
      <c r="A127" s="112"/>
    </row>
    <row r="128" spans="1:1">
      <c r="A128" s="112"/>
    </row>
    <row r="129" spans="1:1">
      <c r="A129" s="112"/>
    </row>
    <row r="130" spans="1:1">
      <c r="A130" s="112"/>
    </row>
    <row r="131" spans="1:1">
      <c r="A131" s="112"/>
    </row>
    <row r="132" spans="1:1">
      <c r="A132" s="112"/>
    </row>
    <row r="133" spans="1:1">
      <c r="A133" s="112"/>
    </row>
    <row r="134" spans="1:1">
      <c r="A134" s="112"/>
    </row>
    <row r="135" spans="1:1">
      <c r="A135" s="112"/>
    </row>
    <row r="136" spans="1:1">
      <c r="A136" s="112"/>
    </row>
    <row r="137" spans="1:1">
      <c r="A137" s="112"/>
    </row>
    <row r="138" spans="1:1">
      <c r="A138" s="112"/>
    </row>
    <row r="139" spans="1:1">
      <c r="A139" s="112"/>
    </row>
    <row r="140" spans="1:1">
      <c r="A140" s="112"/>
    </row>
    <row r="141" spans="1:1">
      <c r="A141" s="112"/>
    </row>
    <row r="142" spans="1:1">
      <c r="A142" s="112"/>
    </row>
    <row r="143" spans="1:1">
      <c r="A143" s="112"/>
    </row>
    <row r="144" spans="1:1">
      <c r="A144" s="112"/>
    </row>
    <row r="145" spans="1:1">
      <c r="A145" s="112"/>
    </row>
    <row r="146" spans="1:1">
      <c r="A146" s="112"/>
    </row>
    <row r="147" spans="1:1">
      <c r="A147" s="112"/>
    </row>
    <row r="148" spans="1:1">
      <c r="A148" s="112"/>
    </row>
    <row r="149" spans="1:1">
      <c r="A149" s="112"/>
    </row>
    <row r="150" spans="1:1">
      <c r="A150" s="112"/>
    </row>
    <row r="151" spans="1:1">
      <c r="A151" s="112"/>
    </row>
    <row r="152" spans="1:1">
      <c r="A152" s="112"/>
    </row>
    <row r="153" spans="1:1">
      <c r="A153" s="112"/>
    </row>
    <row r="154" spans="1:1">
      <c r="A154" s="112"/>
    </row>
    <row r="155" spans="1:1">
      <c r="A155" s="112"/>
    </row>
    <row r="156" spans="1:1">
      <c r="A156" s="112"/>
    </row>
    <row r="157" spans="1:1">
      <c r="A157" s="112"/>
    </row>
    <row r="158" spans="1:1">
      <c r="A158" s="112"/>
    </row>
    <row r="159" spans="1:1">
      <c r="A159" s="112"/>
    </row>
    <row r="160" spans="1:1">
      <c r="A160" s="112"/>
    </row>
    <row r="161" spans="1:1">
      <c r="A161" s="112"/>
    </row>
    <row r="162" spans="1:1">
      <c r="A162" s="112"/>
    </row>
    <row r="163" spans="1:1">
      <c r="A163" s="112"/>
    </row>
    <row r="164" spans="1:1">
      <c r="A164" s="112"/>
    </row>
    <row r="165" spans="1:1">
      <c r="A165" s="112"/>
    </row>
    <row r="166" spans="1:1">
      <c r="A166" s="112"/>
    </row>
    <row r="167" spans="1:1">
      <c r="A167" s="112"/>
    </row>
    <row r="168" spans="1:1">
      <c r="A168" s="112"/>
    </row>
    <row r="169" spans="1:1">
      <c r="A169" s="112"/>
    </row>
    <row r="170" spans="1:1">
      <c r="A170" s="112"/>
    </row>
    <row r="171" spans="1:1">
      <c r="A171" s="112"/>
    </row>
    <row r="172" spans="1:1">
      <c r="A172" s="112"/>
    </row>
    <row r="173" spans="1:1">
      <c r="A173" s="112"/>
    </row>
    <row r="174" spans="1:1">
      <c r="A174" s="112"/>
    </row>
    <row r="175" spans="1:1">
      <c r="A175" s="112"/>
    </row>
    <row r="176" spans="1:1">
      <c r="A176" s="112"/>
    </row>
    <row r="177" spans="1:1">
      <c r="A177" s="112"/>
    </row>
    <row r="178" spans="1:1">
      <c r="A178" s="112"/>
    </row>
    <row r="179" spans="1:1">
      <c r="A179" s="112"/>
    </row>
    <row r="180" spans="1:1">
      <c r="A180" s="112"/>
    </row>
    <row r="181" spans="1:1">
      <c r="A181" s="112"/>
    </row>
    <row r="182" spans="1:1">
      <c r="A182" s="112"/>
    </row>
    <row r="183" spans="1:1">
      <c r="A183" s="112"/>
    </row>
    <row r="184" spans="1:1">
      <c r="A184" s="112"/>
    </row>
    <row r="185" spans="1:1">
      <c r="A185" s="112"/>
    </row>
    <row r="186" spans="1:1">
      <c r="A186" s="112"/>
    </row>
    <row r="187" spans="1:1">
      <c r="A187" s="112"/>
    </row>
    <row r="188" spans="1:1">
      <c r="A188" s="112"/>
    </row>
    <row r="189" spans="1:1">
      <c r="A189" s="112"/>
    </row>
    <row r="190" spans="1:1">
      <c r="A190" s="112"/>
    </row>
    <row r="191" spans="1:1">
      <c r="A191" s="112"/>
    </row>
    <row r="192" spans="1:1">
      <c r="A192" s="112"/>
    </row>
    <row r="193" spans="1:1">
      <c r="A193" s="112"/>
    </row>
    <row r="194" spans="1:1">
      <c r="A194" s="112"/>
    </row>
    <row r="195" spans="1:1">
      <c r="A195" s="112"/>
    </row>
    <row r="196" spans="1:1">
      <c r="A196" s="112"/>
    </row>
    <row r="197" spans="1:1">
      <c r="A197" s="112"/>
    </row>
    <row r="198" spans="1:1">
      <c r="A198" s="112"/>
    </row>
    <row r="199" spans="1:1">
      <c r="A199" s="112"/>
    </row>
    <row r="200" spans="1:1">
      <c r="A200" s="112"/>
    </row>
    <row r="201" spans="1:1">
      <c r="A201" s="112"/>
    </row>
    <row r="202" spans="1:1">
      <c r="A202" s="112"/>
    </row>
    <row r="203" spans="1:1">
      <c r="A203" s="112"/>
    </row>
    <row r="204" spans="1:1">
      <c r="A204" s="112"/>
    </row>
    <row r="205" spans="1:1">
      <c r="A205" s="112"/>
    </row>
    <row r="206" spans="1:1">
      <c r="A206" s="112"/>
    </row>
    <row r="207" spans="1:1">
      <c r="A207" s="112"/>
    </row>
    <row r="208" spans="1:1">
      <c r="A208" s="112"/>
    </row>
    <row r="209" spans="1:1">
      <c r="A209" s="112"/>
    </row>
    <row r="210" spans="1:1">
      <c r="A210" s="112"/>
    </row>
    <row r="211" spans="1:1">
      <c r="A211" s="112"/>
    </row>
    <row r="212" spans="1:1">
      <c r="A212" s="112"/>
    </row>
    <row r="213" spans="1:1">
      <c r="A213" s="112"/>
    </row>
    <row r="214" spans="1:1">
      <c r="A214" s="112"/>
    </row>
    <row r="215" spans="1:1">
      <c r="A215" s="112"/>
    </row>
    <row r="216" spans="1:1">
      <c r="A216" s="112"/>
    </row>
    <row r="217" spans="1:1">
      <c r="A217" s="112"/>
    </row>
    <row r="218" spans="1:1">
      <c r="A218" s="112"/>
    </row>
    <row r="219" spans="1:1">
      <c r="A219" s="112"/>
    </row>
    <row r="220" spans="1:1">
      <c r="A220" s="112"/>
    </row>
    <row r="221" spans="1:1">
      <c r="A221" s="112"/>
    </row>
    <row r="222" spans="1:1">
      <c r="A222" s="112"/>
    </row>
    <row r="223" spans="1:1">
      <c r="A223" s="112"/>
    </row>
    <row r="224" spans="1:1">
      <c r="A224" s="112"/>
    </row>
    <row r="225" spans="1:1">
      <c r="A225" s="112"/>
    </row>
    <row r="226" spans="1:1">
      <c r="A226" s="112"/>
    </row>
    <row r="227" spans="1:1">
      <c r="A227" s="112"/>
    </row>
    <row r="228" spans="1:1">
      <c r="A228" s="112"/>
    </row>
    <row r="229" spans="1:1">
      <c r="A229" s="112"/>
    </row>
    <row r="230" spans="1:1">
      <c r="A230" s="112"/>
    </row>
    <row r="231" spans="1:1">
      <c r="A231" s="112"/>
    </row>
    <row r="232" spans="1:1">
      <c r="A232" s="112"/>
    </row>
    <row r="233" spans="1:1">
      <c r="A233" s="112"/>
    </row>
    <row r="234" spans="1:1">
      <c r="A234" s="112"/>
    </row>
    <row r="235" spans="1:1">
      <c r="A235" s="112"/>
    </row>
    <row r="236" spans="1:1">
      <c r="A236" s="112"/>
    </row>
    <row r="237" spans="1:1">
      <c r="A237" s="112"/>
    </row>
    <row r="238" spans="1:1">
      <c r="A238" s="112"/>
    </row>
    <row r="239" spans="1:1">
      <c r="A239" s="112"/>
    </row>
    <row r="240" spans="1:1">
      <c r="A240" s="112"/>
    </row>
    <row r="241" spans="1:1">
      <c r="A241" s="112"/>
    </row>
    <row r="242" spans="1:1">
      <c r="A242" s="112"/>
    </row>
    <row r="243" spans="1:1">
      <c r="A243" s="112"/>
    </row>
    <row r="244" spans="1:1">
      <c r="A244" s="112"/>
    </row>
    <row r="245" spans="1:1">
      <c r="A245" s="112"/>
    </row>
    <row r="246" spans="1:1">
      <c r="A246" s="112"/>
    </row>
    <row r="247" spans="1:1">
      <c r="A247" s="112"/>
    </row>
    <row r="248" spans="1:1">
      <c r="A248" s="112"/>
    </row>
    <row r="249" spans="1:1">
      <c r="A249" s="112"/>
    </row>
    <row r="250" spans="1:1">
      <c r="A250" s="112"/>
    </row>
    <row r="251" spans="1:1">
      <c r="A251" s="112"/>
    </row>
    <row r="252" spans="1:1">
      <c r="A252" s="112"/>
    </row>
    <row r="253" spans="1:1">
      <c r="A253" s="112"/>
    </row>
    <row r="254" spans="1:1">
      <c r="A254" s="112"/>
    </row>
    <row r="255" spans="1:1">
      <c r="A255" s="112"/>
    </row>
    <row r="256" spans="1:1">
      <c r="A256" s="112"/>
    </row>
    <row r="257" spans="1:1">
      <c r="A257" s="112"/>
    </row>
    <row r="258" spans="1:1">
      <c r="A258" s="112"/>
    </row>
    <row r="259" spans="1:1">
      <c r="A259" s="112"/>
    </row>
    <row r="260" spans="1:1">
      <c r="A260" s="112"/>
    </row>
    <row r="261" spans="1:1">
      <c r="A261" s="112"/>
    </row>
    <row r="262" spans="1:1">
      <c r="A262" s="112"/>
    </row>
    <row r="263" spans="1:1">
      <c r="A263" s="112"/>
    </row>
    <row r="264" spans="1:1">
      <c r="A264" s="112"/>
    </row>
    <row r="265" spans="1:1">
      <c r="A265" s="112"/>
    </row>
    <row r="266" spans="1:1">
      <c r="A266" s="112"/>
    </row>
    <row r="267" spans="1:1">
      <c r="A267" s="112"/>
    </row>
    <row r="268" spans="1:1">
      <c r="A268" s="112"/>
    </row>
    <row r="269" spans="1:1">
      <c r="A269" s="112"/>
    </row>
    <row r="270" spans="1:1">
      <c r="A270" s="112"/>
    </row>
    <row r="271" spans="1:1">
      <c r="A271" s="112"/>
    </row>
    <row r="272" spans="1:1">
      <c r="A272" s="112"/>
    </row>
    <row r="273" spans="1:1">
      <c r="A273" s="112"/>
    </row>
    <row r="274" spans="1:1">
      <c r="A274" s="112"/>
    </row>
    <row r="275" spans="1:1">
      <c r="A275" s="112"/>
    </row>
    <row r="276" spans="1:1">
      <c r="A276" s="112"/>
    </row>
    <row r="277" spans="1:1">
      <c r="A277" s="112"/>
    </row>
    <row r="278" spans="1:1">
      <c r="A278" s="112"/>
    </row>
    <row r="279" spans="1:1">
      <c r="A279" s="112"/>
    </row>
    <row r="280" spans="1:1">
      <c r="A280" s="112"/>
    </row>
    <row r="281" spans="1:1">
      <c r="A281" s="112"/>
    </row>
    <row r="282" spans="1:1">
      <c r="A282" s="112"/>
    </row>
    <row r="283" spans="1:1">
      <c r="A283" s="112"/>
    </row>
    <row r="284" spans="1:1">
      <c r="A284" s="112"/>
    </row>
    <row r="285" spans="1:1">
      <c r="A285" s="112"/>
    </row>
    <row r="286" spans="1:1">
      <c r="A286" s="112"/>
    </row>
    <row r="287" spans="1:1">
      <c r="A287" s="112"/>
    </row>
    <row r="288" spans="1:1">
      <c r="A288" s="112"/>
    </row>
    <row r="289" spans="1:1">
      <c r="A289" s="112"/>
    </row>
    <row r="290" spans="1:1">
      <c r="A290" s="112"/>
    </row>
    <row r="291" spans="1:1">
      <c r="A291" s="112"/>
    </row>
    <row r="292" spans="1:1">
      <c r="A292" s="112"/>
    </row>
    <row r="293" spans="1:1">
      <c r="A293" s="112"/>
    </row>
    <row r="294" spans="1:1">
      <c r="A294" s="112"/>
    </row>
    <row r="295" spans="1:1">
      <c r="A295" s="112"/>
    </row>
    <row r="296" spans="1:1">
      <c r="A296" s="112"/>
    </row>
    <row r="297" spans="1:1">
      <c r="A297" s="112"/>
    </row>
    <row r="298" spans="1:1">
      <c r="A298" s="112"/>
    </row>
    <row r="299" spans="1:1">
      <c r="A299" s="112"/>
    </row>
    <row r="300" spans="1:1">
      <c r="A300" s="112"/>
    </row>
    <row r="301" spans="1:1">
      <c r="A301" s="112"/>
    </row>
    <row r="302" spans="1:1">
      <c r="A302" s="112"/>
    </row>
    <row r="303" spans="1:1">
      <c r="A303" s="112"/>
    </row>
    <row r="304" spans="1:1">
      <c r="A304" s="112"/>
    </row>
    <row r="305" spans="1:1">
      <c r="A305" s="112"/>
    </row>
    <row r="306" spans="1:1">
      <c r="A306" s="112"/>
    </row>
    <row r="307" spans="1:1">
      <c r="A307" s="112"/>
    </row>
    <row r="308" spans="1:1">
      <c r="A308" s="112"/>
    </row>
    <row r="309" spans="1:1">
      <c r="A309" s="112"/>
    </row>
    <row r="310" spans="1:1">
      <c r="A310" s="112"/>
    </row>
    <row r="311" spans="1:1">
      <c r="A311" s="112"/>
    </row>
    <row r="312" spans="1:1">
      <c r="A312" s="112"/>
    </row>
    <row r="313" spans="1:1">
      <c r="A313" s="112"/>
    </row>
    <row r="314" spans="1:1">
      <c r="A314" s="112"/>
    </row>
    <row r="315" spans="1:1">
      <c r="A315" s="112"/>
    </row>
    <row r="316" spans="1:1">
      <c r="A316" s="112"/>
    </row>
    <row r="317" spans="1:1">
      <c r="A317" s="112"/>
    </row>
    <row r="318" spans="1:1">
      <c r="A318" s="112"/>
    </row>
    <row r="319" spans="1:1">
      <c r="A319" s="112"/>
    </row>
    <row r="320" spans="1:1">
      <c r="A320" s="112"/>
    </row>
    <row r="321" spans="1:1">
      <c r="A321" s="112"/>
    </row>
    <row r="322" spans="1:1">
      <c r="A322" s="112"/>
    </row>
    <row r="323" spans="1:1">
      <c r="A323" s="112"/>
    </row>
    <row r="324" spans="1:1">
      <c r="A324" s="112"/>
    </row>
    <row r="325" spans="1:1">
      <c r="A325" s="112"/>
    </row>
    <row r="326" spans="1:1">
      <c r="A326" s="112"/>
    </row>
    <row r="327" spans="1:1">
      <c r="A327" s="112"/>
    </row>
    <row r="328" spans="1:1">
      <c r="A328" s="112"/>
    </row>
    <row r="329" spans="1:1">
      <c r="A329" s="112"/>
    </row>
    <row r="330" spans="1:1">
      <c r="A330" s="112"/>
    </row>
    <row r="331" spans="1:1">
      <c r="A331" s="112"/>
    </row>
    <row r="332" spans="1:1">
      <c r="A332" s="112"/>
    </row>
    <row r="333" spans="1:1">
      <c r="A333" s="112"/>
    </row>
    <row r="334" spans="1:1">
      <c r="A334" s="112"/>
    </row>
    <row r="335" spans="1:1">
      <c r="A335" s="112"/>
    </row>
    <row r="336" spans="1:1">
      <c r="A336" s="112"/>
    </row>
    <row r="337" spans="1:1">
      <c r="A337" s="112"/>
    </row>
    <row r="338" spans="1:1">
      <c r="A338" s="112"/>
    </row>
    <row r="339" spans="1:1">
      <c r="A339" s="112"/>
    </row>
    <row r="340" spans="1:1">
      <c r="A340" s="112"/>
    </row>
    <row r="341" spans="1:1">
      <c r="A341" s="112"/>
    </row>
    <row r="342" spans="1:1">
      <c r="A342" s="112"/>
    </row>
    <row r="343" spans="1:1">
      <c r="A343" s="112"/>
    </row>
    <row r="344" spans="1:1">
      <c r="A344" s="112"/>
    </row>
    <row r="345" spans="1:1">
      <c r="A345" s="112"/>
    </row>
    <row r="346" spans="1:1">
      <c r="A346" s="112"/>
    </row>
    <row r="347" spans="1:1">
      <c r="A347" s="112"/>
    </row>
    <row r="348" spans="1:1">
      <c r="A348" s="112"/>
    </row>
    <row r="349" spans="1:1">
      <c r="A349" s="112"/>
    </row>
    <row r="350" spans="1:1">
      <c r="A350" s="112"/>
    </row>
    <row r="351" spans="1:1">
      <c r="A351" s="112"/>
    </row>
    <row r="352" spans="1:1">
      <c r="A352" s="112"/>
    </row>
    <row r="353" spans="1:1">
      <c r="A353" s="112"/>
    </row>
    <row r="354" spans="1:1">
      <c r="A354" s="112"/>
    </row>
    <row r="355" spans="1:1">
      <c r="A355" s="112"/>
    </row>
    <row r="356" spans="1:1">
      <c r="A356" s="112"/>
    </row>
    <row r="357" spans="1:1">
      <c r="A357" s="112"/>
    </row>
    <row r="358" spans="1:1">
      <c r="A358" s="112"/>
    </row>
    <row r="359" spans="1:1">
      <c r="A359" s="112"/>
    </row>
    <row r="360" spans="1:1">
      <c r="A360" s="112"/>
    </row>
    <row r="361" spans="1:1">
      <c r="A361" s="112"/>
    </row>
    <row r="362" spans="1:1">
      <c r="A362" s="112"/>
    </row>
    <row r="363" spans="1:1">
      <c r="A363" s="112"/>
    </row>
    <row r="364" spans="1:1">
      <c r="A364" s="112"/>
    </row>
    <row r="365" spans="1:1">
      <c r="A365" s="112"/>
    </row>
    <row r="366" spans="1:1">
      <c r="A366" s="112"/>
    </row>
    <row r="367" spans="1:1">
      <c r="A367" s="112"/>
    </row>
    <row r="368" spans="1:1">
      <c r="A368" s="112"/>
    </row>
    <row r="369" spans="1:1">
      <c r="A369" s="112"/>
    </row>
    <row r="370" spans="1:1">
      <c r="A370" s="112"/>
    </row>
    <row r="371" spans="1:1">
      <c r="A371" s="112"/>
    </row>
    <row r="372" spans="1:1">
      <c r="A372" s="112"/>
    </row>
    <row r="373" spans="1:1">
      <c r="A373" s="112"/>
    </row>
    <row r="374" spans="1:1">
      <c r="A374" s="112"/>
    </row>
    <row r="375" spans="1:1">
      <c r="A375" s="112"/>
    </row>
    <row r="376" spans="1:1">
      <c r="A376" s="112"/>
    </row>
    <row r="377" spans="1:1">
      <c r="A377" s="112"/>
    </row>
    <row r="378" spans="1:1">
      <c r="A378" s="112"/>
    </row>
    <row r="379" spans="1:1">
      <c r="A379" s="112"/>
    </row>
    <row r="380" spans="1:1">
      <c r="A380" s="112"/>
    </row>
    <row r="381" spans="1:1">
      <c r="A381" s="112"/>
    </row>
    <row r="382" spans="1:1">
      <c r="A382" s="112"/>
    </row>
    <row r="383" spans="1:1">
      <c r="A383" s="112"/>
    </row>
    <row r="384" spans="1:1">
      <c r="A384" s="112"/>
    </row>
    <row r="385" spans="1:1">
      <c r="A385" s="112"/>
    </row>
    <row r="386" spans="1:1">
      <c r="A386" s="112"/>
    </row>
    <row r="387" spans="1:1">
      <c r="A387" s="112"/>
    </row>
    <row r="388" spans="1:1">
      <c r="A388" s="112"/>
    </row>
    <row r="389" spans="1:1">
      <c r="A389" s="112"/>
    </row>
    <row r="390" spans="1:1">
      <c r="A390" s="112"/>
    </row>
    <row r="391" spans="1:1">
      <c r="A391" s="112"/>
    </row>
    <row r="392" spans="1:1">
      <c r="A392" s="112"/>
    </row>
    <row r="393" spans="1:1">
      <c r="A393" s="112"/>
    </row>
    <row r="394" spans="1:1">
      <c r="A394" s="112"/>
    </row>
    <row r="395" spans="1:1">
      <c r="A395" s="112"/>
    </row>
    <row r="396" spans="1:1">
      <c r="A396" s="112"/>
    </row>
    <row r="397" spans="1:1">
      <c r="A397" s="112"/>
    </row>
    <row r="398" spans="1:1">
      <c r="A398" s="112"/>
    </row>
    <row r="399" spans="1:1">
      <c r="A399" s="112"/>
    </row>
    <row r="400" spans="1:1">
      <c r="A400" s="112"/>
    </row>
    <row r="401" spans="1:1">
      <c r="A401" s="112"/>
    </row>
    <row r="402" spans="1:1">
      <c r="A402" s="112"/>
    </row>
    <row r="403" spans="1:1">
      <c r="A403" s="112"/>
    </row>
    <row r="404" spans="1:1">
      <c r="A404" s="112"/>
    </row>
    <row r="405" spans="1:1">
      <c r="A405" s="112"/>
    </row>
    <row r="406" spans="1:1">
      <c r="A406" s="112"/>
    </row>
    <row r="407" spans="1:1">
      <c r="A407" s="112"/>
    </row>
    <row r="408" spans="1:1">
      <c r="A408" s="112"/>
    </row>
    <row r="409" spans="1:1">
      <c r="A409" s="112"/>
    </row>
    <row r="410" spans="1:1">
      <c r="A410" s="112"/>
    </row>
    <row r="411" spans="1:1">
      <c r="A411" s="112"/>
    </row>
    <row r="412" spans="1:1">
      <c r="A412" s="112"/>
    </row>
    <row r="413" spans="1:1">
      <c r="A413" s="112"/>
    </row>
    <row r="414" spans="1:1">
      <c r="A414" s="112"/>
    </row>
    <row r="415" spans="1:1">
      <c r="A415" s="112"/>
    </row>
    <row r="416" spans="1:1">
      <c r="A416" s="112"/>
    </row>
    <row r="417" spans="1:1">
      <c r="A417" s="112"/>
    </row>
    <row r="418" spans="1:1">
      <c r="A418" s="112"/>
    </row>
    <row r="419" spans="1:1">
      <c r="A419" s="112"/>
    </row>
    <row r="420" spans="1:1">
      <c r="A420" s="112"/>
    </row>
    <row r="421" spans="1:1">
      <c r="A421" s="112"/>
    </row>
    <row r="422" spans="1:1">
      <c r="A422" s="112"/>
    </row>
    <row r="423" spans="1:1">
      <c r="A423" s="112"/>
    </row>
    <row r="424" spans="1:1">
      <c r="A424" s="112"/>
    </row>
    <row r="425" spans="1:1">
      <c r="A425" s="112"/>
    </row>
    <row r="426" spans="1:1">
      <c r="A426" s="112"/>
    </row>
    <row r="427" spans="1:1">
      <c r="A427" s="112"/>
    </row>
    <row r="428" spans="1:1">
      <c r="A428" s="112"/>
    </row>
    <row r="429" spans="1:1">
      <c r="A429" s="112"/>
    </row>
    <row r="430" spans="1:1">
      <c r="A430" s="112"/>
    </row>
    <row r="431" spans="1:1">
      <c r="A431" s="112"/>
    </row>
    <row r="432" spans="1:1">
      <c r="A432" s="112"/>
    </row>
    <row r="433" spans="1:1">
      <c r="A433" s="112"/>
    </row>
    <row r="434" spans="1:1">
      <c r="A434" s="112"/>
    </row>
    <row r="435" spans="1:1">
      <c r="A435" s="112"/>
    </row>
    <row r="436" spans="1:1">
      <c r="A436" s="112"/>
    </row>
    <row r="437" spans="1:1">
      <c r="A437" s="112"/>
    </row>
    <row r="438" spans="1:1">
      <c r="A438" s="112"/>
    </row>
    <row r="439" spans="1:1">
      <c r="A439" s="112"/>
    </row>
    <row r="440" spans="1:1">
      <c r="A440" s="112"/>
    </row>
    <row r="441" spans="1:1">
      <c r="A441" s="112"/>
    </row>
    <row r="442" spans="1:1">
      <c r="A442" s="112"/>
    </row>
    <row r="443" spans="1:1">
      <c r="A443" s="112"/>
    </row>
    <row r="444" spans="1:1">
      <c r="A444" s="112"/>
    </row>
    <row r="445" spans="1:1">
      <c r="A445" s="112"/>
    </row>
    <row r="446" spans="1:1">
      <c r="A446" s="112"/>
    </row>
    <row r="447" spans="1:1">
      <c r="A447" s="112"/>
    </row>
    <row r="448" spans="1:1">
      <c r="A448" s="112"/>
    </row>
    <row r="449" spans="1:1">
      <c r="A449" s="112"/>
    </row>
    <row r="450" spans="1:1">
      <c r="A450" s="112"/>
    </row>
    <row r="451" spans="1:1">
      <c r="A451" s="112"/>
    </row>
    <row r="452" spans="1:1">
      <c r="A452" s="112"/>
    </row>
    <row r="453" spans="1:1">
      <c r="A453" s="112"/>
    </row>
    <row r="454" spans="1:1">
      <c r="A454" s="112"/>
    </row>
    <row r="455" spans="1:1">
      <c r="A455" s="112"/>
    </row>
    <row r="456" spans="1:1">
      <c r="A456" s="112"/>
    </row>
    <row r="457" spans="1:1">
      <c r="A457" s="112"/>
    </row>
    <row r="458" spans="1:1">
      <c r="A458" s="112"/>
    </row>
    <row r="459" spans="1:1">
      <c r="A459" s="112"/>
    </row>
    <row r="460" spans="1:1">
      <c r="A460" s="112"/>
    </row>
    <row r="461" spans="1:1">
      <c r="A461" s="112"/>
    </row>
    <row r="462" spans="1:1">
      <c r="A462" s="112"/>
    </row>
    <row r="463" spans="1:1">
      <c r="A463" s="112"/>
    </row>
    <row r="464" spans="1:1">
      <c r="A464" s="112"/>
    </row>
    <row r="465" spans="1:1">
      <c r="A465" s="112"/>
    </row>
    <row r="466" spans="1:1">
      <c r="A466" s="112"/>
    </row>
    <row r="467" spans="1:1">
      <c r="A467" s="112"/>
    </row>
    <row r="468" spans="1:1">
      <c r="A468" s="112"/>
    </row>
    <row r="469" spans="1:1">
      <c r="A469" s="112"/>
    </row>
    <row r="470" spans="1:1">
      <c r="A470" s="112"/>
    </row>
    <row r="471" spans="1:1">
      <c r="A471" s="112"/>
    </row>
    <row r="472" spans="1:1">
      <c r="A472" s="112"/>
    </row>
    <row r="473" spans="1:1">
      <c r="A473" s="112"/>
    </row>
    <row r="474" spans="1:1">
      <c r="A474" s="112"/>
    </row>
    <row r="475" spans="1:1">
      <c r="A475" s="112"/>
    </row>
    <row r="476" spans="1:1">
      <c r="A476" s="112"/>
    </row>
    <row r="477" spans="1:1">
      <c r="A477" s="112"/>
    </row>
    <row r="478" spans="1:1">
      <c r="A478" s="112"/>
    </row>
    <row r="479" spans="1:1">
      <c r="A479" s="112"/>
    </row>
    <row r="480" spans="1:1">
      <c r="A480" s="112"/>
    </row>
    <row r="481" spans="1:1">
      <c r="A481" s="112"/>
    </row>
    <row r="482" spans="1:1">
      <c r="A482" s="112"/>
    </row>
    <row r="483" spans="1:1">
      <c r="A483" s="112"/>
    </row>
    <row r="484" spans="1:1">
      <c r="A484" s="112"/>
    </row>
    <row r="485" spans="1:1">
      <c r="A485" s="112"/>
    </row>
    <row r="486" spans="1:1">
      <c r="A486" s="112"/>
    </row>
    <row r="487" spans="1:1">
      <c r="A487" s="112"/>
    </row>
    <row r="488" spans="1:1">
      <c r="A488" s="112"/>
    </row>
    <row r="489" spans="1:1">
      <c r="A489" s="112"/>
    </row>
    <row r="490" spans="1:1">
      <c r="A490" s="112"/>
    </row>
    <row r="491" spans="1:1">
      <c r="A491" s="112"/>
    </row>
    <row r="492" spans="1:1">
      <c r="A492" s="112"/>
    </row>
    <row r="493" spans="1:1">
      <c r="A493" s="112"/>
    </row>
    <row r="494" spans="1:1">
      <c r="A494" s="112"/>
    </row>
    <row r="495" spans="1:1">
      <c r="A495" s="112"/>
    </row>
    <row r="496" spans="1:1">
      <c r="A496" s="112"/>
    </row>
    <row r="497" spans="1:1">
      <c r="A497" s="112"/>
    </row>
    <row r="498" spans="1:1">
      <c r="A498" s="112"/>
    </row>
    <row r="499" spans="1:1">
      <c r="A499" s="112"/>
    </row>
    <row r="500" spans="1:1">
      <c r="A500" s="112"/>
    </row>
    <row r="501" spans="1:1">
      <c r="A501" s="112"/>
    </row>
    <row r="502" spans="1:1">
      <c r="A502" s="112"/>
    </row>
    <row r="503" spans="1:1">
      <c r="A503" s="112"/>
    </row>
    <row r="504" spans="1:1">
      <c r="A504" s="112"/>
    </row>
    <row r="505" spans="1:1">
      <c r="A505" s="112"/>
    </row>
    <row r="506" spans="1:1">
      <c r="A506" s="112"/>
    </row>
    <row r="507" spans="1:1">
      <c r="A507" s="112"/>
    </row>
    <row r="508" spans="1:1">
      <c r="A508" s="112"/>
    </row>
    <row r="509" spans="1:1">
      <c r="A509" s="112"/>
    </row>
    <row r="510" spans="1:1">
      <c r="A510" s="112"/>
    </row>
    <row r="511" spans="1:1">
      <c r="A511" s="112"/>
    </row>
    <row r="512" spans="1:1">
      <c r="A512" s="112"/>
    </row>
    <row r="513" spans="1:1">
      <c r="A513" s="112"/>
    </row>
    <row r="514" spans="1:1">
      <c r="A514" s="112"/>
    </row>
    <row r="515" spans="1:1">
      <c r="A515" s="112"/>
    </row>
    <row r="516" spans="1:1">
      <c r="A516" s="112"/>
    </row>
    <row r="517" spans="1:1">
      <c r="A517" s="112"/>
    </row>
    <row r="518" spans="1:1">
      <c r="A518" s="112"/>
    </row>
    <row r="519" spans="1:1">
      <c r="A519" s="112"/>
    </row>
    <row r="520" spans="1:1">
      <c r="A520" s="112"/>
    </row>
    <row r="521" spans="1:1">
      <c r="A521" s="112"/>
    </row>
    <row r="522" spans="1:1">
      <c r="A522" s="112"/>
    </row>
    <row r="523" spans="1:1">
      <c r="A523" s="112"/>
    </row>
    <row r="524" spans="1:1">
      <c r="A524" s="112"/>
    </row>
    <row r="525" spans="1:1">
      <c r="A525" s="112"/>
    </row>
    <row r="526" spans="1:1">
      <c r="A526" s="112"/>
    </row>
    <row r="527" spans="1:1">
      <c r="A527" s="112"/>
    </row>
    <row r="528" spans="1:1">
      <c r="A528" s="112"/>
    </row>
    <row r="529" spans="1:1">
      <c r="A529" s="112"/>
    </row>
    <row r="530" spans="1:1">
      <c r="A530" s="112"/>
    </row>
    <row r="531" spans="1:1">
      <c r="A531" s="112"/>
    </row>
    <row r="532" spans="1:1">
      <c r="A532" s="112"/>
    </row>
    <row r="533" spans="1:1">
      <c r="A533" s="112"/>
    </row>
    <row r="534" spans="1:1">
      <c r="A534" s="112"/>
    </row>
    <row r="535" spans="1:1">
      <c r="A535" s="112"/>
    </row>
    <row r="536" spans="1:1">
      <c r="A536" s="112"/>
    </row>
    <row r="537" spans="1:1">
      <c r="A537" s="112"/>
    </row>
    <row r="538" spans="1:1">
      <c r="A538" s="112"/>
    </row>
    <row r="539" spans="1:1">
      <c r="A539" s="112"/>
    </row>
    <row r="540" spans="1:1">
      <c r="A540" s="112"/>
    </row>
    <row r="541" spans="1:1">
      <c r="A541" s="112"/>
    </row>
    <row r="542" spans="1:1">
      <c r="A542" s="112"/>
    </row>
    <row r="543" spans="1:1">
      <c r="A543" s="112"/>
    </row>
    <row r="544" spans="1:1">
      <c r="A544" s="112"/>
    </row>
    <row r="545" spans="1:1">
      <c r="A545" s="112"/>
    </row>
    <row r="546" spans="1:1">
      <c r="A546" s="112"/>
    </row>
    <row r="547" spans="1:1">
      <c r="A547" s="112"/>
    </row>
    <row r="548" spans="1:1">
      <c r="A548" s="112"/>
    </row>
    <row r="549" spans="1:1">
      <c r="A549" s="112"/>
    </row>
    <row r="550" spans="1:1">
      <c r="A550" s="112"/>
    </row>
    <row r="551" spans="1:1">
      <c r="A551" s="112"/>
    </row>
    <row r="552" spans="1:1">
      <c r="A552" s="112"/>
    </row>
    <row r="553" spans="1:1">
      <c r="A553" s="112"/>
    </row>
    <row r="554" spans="1:1">
      <c r="A554" s="112"/>
    </row>
    <row r="555" spans="1:1">
      <c r="A555" s="112"/>
    </row>
    <row r="556" spans="1:1">
      <c r="A556" s="112"/>
    </row>
    <row r="557" spans="1:1">
      <c r="A557" s="112"/>
    </row>
    <row r="558" spans="1:1">
      <c r="A558" s="112"/>
    </row>
    <row r="559" spans="1:1">
      <c r="A559" s="112"/>
    </row>
    <row r="560" spans="1:1">
      <c r="A560" s="112"/>
    </row>
    <row r="561" spans="1:1">
      <c r="A561" s="112"/>
    </row>
    <row r="562" spans="1:1">
      <c r="A562" s="112"/>
    </row>
    <row r="563" spans="1:1">
      <c r="A563" s="112"/>
    </row>
    <row r="564" spans="1:1">
      <c r="A564" s="112"/>
    </row>
    <row r="565" spans="1:1">
      <c r="A565" s="112"/>
    </row>
    <row r="566" spans="1:1">
      <c r="A566" s="112"/>
    </row>
    <row r="567" spans="1:1">
      <c r="A567" s="112"/>
    </row>
    <row r="568" spans="1:1">
      <c r="A568" s="112"/>
    </row>
    <row r="569" spans="1:1">
      <c r="A569" s="112"/>
    </row>
    <row r="570" spans="1:1">
      <c r="A570" s="112"/>
    </row>
    <row r="571" spans="1:1">
      <c r="A571" s="112"/>
    </row>
    <row r="572" spans="1:1">
      <c r="A572" s="112"/>
    </row>
    <row r="573" spans="1:1">
      <c r="A573" s="112"/>
    </row>
    <row r="574" spans="1:1">
      <c r="A574" s="112"/>
    </row>
    <row r="575" spans="1:1">
      <c r="A575" s="112"/>
    </row>
    <row r="576" spans="1:1">
      <c r="A576" s="112"/>
    </row>
    <row r="577" spans="1:1">
      <c r="A577" s="112"/>
    </row>
    <row r="578" spans="1:1">
      <c r="A578" s="112"/>
    </row>
    <row r="579" spans="1:1">
      <c r="A579" s="112"/>
    </row>
    <row r="580" spans="1:1">
      <c r="A580" s="112"/>
    </row>
    <row r="581" spans="1:1">
      <c r="A581" s="112"/>
    </row>
    <row r="582" spans="1:1">
      <c r="A582" s="112"/>
    </row>
    <row r="583" spans="1:1">
      <c r="A583" s="112"/>
    </row>
    <row r="584" spans="1:1">
      <c r="A584" s="112"/>
    </row>
    <row r="585" spans="1:1">
      <c r="A585" s="112"/>
    </row>
    <row r="586" spans="1:1">
      <c r="A586" s="112"/>
    </row>
    <row r="587" spans="1:1">
      <c r="A587" s="112"/>
    </row>
    <row r="588" spans="1:1">
      <c r="A588" s="112"/>
    </row>
    <row r="589" spans="1:1">
      <c r="A589" s="112"/>
    </row>
    <row r="590" spans="1:1">
      <c r="A590" s="112"/>
    </row>
    <row r="591" spans="1:1">
      <c r="A591" s="112"/>
    </row>
    <row r="592" spans="1:1">
      <c r="A592" s="112"/>
    </row>
    <row r="593" spans="1:1">
      <c r="A593" s="112"/>
    </row>
    <row r="594" spans="1:1">
      <c r="A594" s="112"/>
    </row>
    <row r="595" spans="1:1">
      <c r="A595" s="112"/>
    </row>
    <row r="596" spans="1:1">
      <c r="A596" s="112"/>
    </row>
    <row r="597" spans="1:1">
      <c r="A597" s="112"/>
    </row>
    <row r="598" spans="1:1">
      <c r="A598" s="112"/>
    </row>
    <row r="599" spans="1:1">
      <c r="A599" s="112"/>
    </row>
    <row r="600" spans="1:1">
      <c r="A600" s="112"/>
    </row>
    <row r="601" spans="1:1">
      <c r="A601" s="112"/>
    </row>
    <row r="602" spans="1:1">
      <c r="A602" s="112"/>
    </row>
    <row r="603" spans="1:1">
      <c r="A603" s="112"/>
    </row>
    <row r="604" spans="1:1">
      <c r="A604" s="112"/>
    </row>
    <row r="605" spans="1:1">
      <c r="A605" s="112"/>
    </row>
    <row r="606" spans="1:1">
      <c r="A606" s="112"/>
    </row>
    <row r="607" spans="1:1">
      <c r="A607" s="112"/>
    </row>
    <row r="608" spans="1:1">
      <c r="A608" s="112"/>
    </row>
    <row r="609" spans="1:1">
      <c r="A609" s="112"/>
    </row>
    <row r="610" spans="1:1">
      <c r="A610" s="112"/>
    </row>
    <row r="611" spans="1:1">
      <c r="A611" s="112"/>
    </row>
    <row r="612" spans="1:1">
      <c r="A612" s="112"/>
    </row>
    <row r="613" spans="1:1">
      <c r="A613" s="112"/>
    </row>
    <row r="614" spans="1:1">
      <c r="A614" s="112"/>
    </row>
    <row r="615" spans="1:1">
      <c r="A615" s="112"/>
    </row>
    <row r="616" spans="1:1">
      <c r="A616" s="112"/>
    </row>
    <row r="617" spans="1:1">
      <c r="A617" s="112"/>
    </row>
    <row r="618" spans="1:1">
      <c r="A618" s="112"/>
    </row>
    <row r="619" spans="1:1">
      <c r="A619" s="112"/>
    </row>
    <row r="620" spans="1:1">
      <c r="A620" s="112"/>
    </row>
    <row r="621" spans="1:1">
      <c r="A621" s="112"/>
    </row>
    <row r="622" spans="1:1">
      <c r="A622" s="112"/>
    </row>
    <row r="623" spans="1:1">
      <c r="A623" s="112"/>
    </row>
    <row r="624" spans="1:1">
      <c r="A624" s="112"/>
    </row>
    <row r="625" spans="1:1">
      <c r="A625" s="112"/>
    </row>
    <row r="626" spans="1:1">
      <c r="A626" s="112"/>
    </row>
    <row r="627" spans="1:1">
      <c r="A627" s="112"/>
    </row>
    <row r="628" spans="1:1">
      <c r="A628" s="112"/>
    </row>
    <row r="629" spans="1:1">
      <c r="A629" s="112"/>
    </row>
    <row r="630" spans="1:1">
      <c r="A630" s="112"/>
    </row>
    <row r="631" spans="1:1">
      <c r="A631" s="112"/>
    </row>
    <row r="632" spans="1:1">
      <c r="A632" s="112"/>
    </row>
    <row r="633" spans="1:1">
      <c r="A633" s="112"/>
    </row>
    <row r="634" spans="1:1">
      <c r="A634" s="112"/>
    </row>
    <row r="635" spans="1:1">
      <c r="A635" s="112"/>
    </row>
    <row r="636" spans="1:1">
      <c r="A636" s="112"/>
    </row>
    <row r="637" spans="1:1">
      <c r="A637" s="112"/>
    </row>
    <row r="638" spans="1:1">
      <c r="A638" s="112"/>
    </row>
    <row r="639" spans="1:1">
      <c r="A639" s="112"/>
    </row>
    <row r="640" spans="1:1">
      <c r="A640" s="112"/>
    </row>
    <row r="641" spans="1:1">
      <c r="A641" s="112"/>
    </row>
    <row r="642" spans="1:1">
      <c r="A642" s="112"/>
    </row>
    <row r="643" spans="1:1">
      <c r="A643" s="112"/>
    </row>
    <row r="644" spans="1:1">
      <c r="A644" s="112"/>
    </row>
    <row r="645" spans="1:1">
      <c r="A645" s="112"/>
    </row>
    <row r="646" spans="1:1">
      <c r="A646" s="112"/>
    </row>
    <row r="647" spans="1:1">
      <c r="A647" s="112"/>
    </row>
    <row r="648" spans="1:1">
      <c r="A648" s="112"/>
    </row>
    <row r="649" spans="1:1">
      <c r="A649" s="112"/>
    </row>
    <row r="650" spans="1:1">
      <c r="A650" s="112"/>
    </row>
    <row r="651" spans="1:1">
      <c r="A651" s="112"/>
    </row>
    <row r="652" spans="1:1">
      <c r="A652" s="112"/>
    </row>
    <row r="653" spans="1:1">
      <c r="A653" s="112"/>
    </row>
    <row r="654" spans="1:1">
      <c r="A654" s="112"/>
    </row>
    <row r="655" spans="1:1">
      <c r="A655" s="112"/>
    </row>
    <row r="656" spans="1:1">
      <c r="A656" s="112"/>
    </row>
    <row r="657" spans="1:1">
      <c r="A657" s="112"/>
    </row>
    <row r="658" spans="1:1">
      <c r="A658" s="112"/>
    </row>
    <row r="659" spans="1:1">
      <c r="A659" s="112"/>
    </row>
    <row r="660" spans="1:1">
      <c r="A660" s="112"/>
    </row>
    <row r="661" spans="1:1">
      <c r="A661" s="112"/>
    </row>
    <row r="662" spans="1:1">
      <c r="A662" s="112"/>
    </row>
    <row r="663" spans="1:1">
      <c r="A663" s="112"/>
    </row>
    <row r="664" spans="1:1">
      <c r="A664" s="112"/>
    </row>
    <row r="665" spans="1:1">
      <c r="A665" s="112"/>
    </row>
    <row r="666" spans="1:1">
      <c r="A666" s="112"/>
    </row>
    <row r="667" spans="1:1">
      <c r="A667" s="112"/>
    </row>
    <row r="668" spans="1:1">
      <c r="A668" s="112"/>
    </row>
    <row r="669" spans="1:1">
      <c r="A669" s="112"/>
    </row>
    <row r="670" spans="1:1">
      <c r="A670" s="112"/>
    </row>
    <row r="671" spans="1:1">
      <c r="A671" s="112"/>
    </row>
    <row r="672" spans="1:1">
      <c r="A672" s="112"/>
    </row>
    <row r="673" spans="1:1">
      <c r="A673" s="112"/>
    </row>
    <row r="674" spans="1:1">
      <c r="A674" s="112"/>
    </row>
    <row r="675" spans="1:1">
      <c r="A675" s="112"/>
    </row>
    <row r="676" spans="1:1">
      <c r="A676" s="112"/>
    </row>
    <row r="677" spans="1:1">
      <c r="A677" s="112"/>
    </row>
    <row r="678" spans="1:1">
      <c r="A678" s="112"/>
    </row>
    <row r="679" spans="1:1">
      <c r="A679" s="112"/>
    </row>
    <row r="680" spans="1:1">
      <c r="A680" s="112"/>
    </row>
    <row r="681" spans="1:1">
      <c r="A681" s="112"/>
    </row>
    <row r="682" spans="1:1">
      <c r="A682" s="112"/>
    </row>
    <row r="683" spans="1:1">
      <c r="A683" s="112"/>
    </row>
    <row r="684" spans="1:1">
      <c r="A684" s="112"/>
    </row>
    <row r="685" spans="1:1">
      <c r="A685" s="112"/>
    </row>
    <row r="686" spans="1:1">
      <c r="A686" s="112"/>
    </row>
    <row r="687" spans="1:1">
      <c r="A687" s="112"/>
    </row>
    <row r="688" spans="1:1">
      <c r="A688" s="112"/>
    </row>
    <row r="689" spans="1:1">
      <c r="A689" s="112"/>
    </row>
    <row r="690" spans="1:1">
      <c r="A690" s="112"/>
    </row>
    <row r="691" spans="1:1">
      <c r="A691" s="112"/>
    </row>
    <row r="692" spans="1:1">
      <c r="A692" s="112"/>
    </row>
    <row r="693" spans="1:1">
      <c r="A693" s="112"/>
    </row>
    <row r="694" spans="1:1">
      <c r="A694" s="112"/>
    </row>
    <row r="695" spans="1:1">
      <c r="A695" s="112"/>
    </row>
    <row r="696" spans="1:1">
      <c r="A696" s="112"/>
    </row>
    <row r="697" spans="1:1">
      <c r="A697" s="112"/>
    </row>
    <row r="698" spans="1:1">
      <c r="A698" s="112"/>
    </row>
    <row r="699" spans="1:1">
      <c r="A699" s="112"/>
    </row>
    <row r="700" spans="1:1">
      <c r="A700" s="112"/>
    </row>
    <row r="701" spans="1:1">
      <c r="A701" s="112"/>
    </row>
    <row r="702" spans="1:1">
      <c r="A702" s="112"/>
    </row>
    <row r="703" spans="1:1">
      <c r="A703" s="112"/>
    </row>
    <row r="704" spans="1:1">
      <c r="A704" s="112"/>
    </row>
    <row r="705" spans="1:1">
      <c r="A705" s="112"/>
    </row>
    <row r="706" spans="1:1">
      <c r="A706" s="112"/>
    </row>
    <row r="707" spans="1:1">
      <c r="A707" s="112"/>
    </row>
    <row r="708" spans="1:1">
      <c r="A708" s="112"/>
    </row>
    <row r="709" spans="1:1">
      <c r="A709" s="112"/>
    </row>
    <row r="710" spans="1:1">
      <c r="A710" s="112"/>
    </row>
    <row r="711" spans="1:1">
      <c r="A711" s="112"/>
    </row>
    <row r="712" spans="1:1">
      <c r="A712" s="112"/>
    </row>
    <row r="713" spans="1:1">
      <c r="A713" s="112"/>
    </row>
    <row r="714" spans="1:1">
      <c r="A714" s="112"/>
    </row>
    <row r="715" spans="1:1">
      <c r="A715" s="112"/>
    </row>
    <row r="716" spans="1:1">
      <c r="A716" s="112"/>
    </row>
    <row r="717" spans="1:1">
      <c r="A717" s="112"/>
    </row>
    <row r="718" spans="1:1">
      <c r="A718" s="112"/>
    </row>
    <row r="719" spans="1:1">
      <c r="A719" s="112"/>
    </row>
    <row r="720" spans="1:1">
      <c r="A720" s="112"/>
    </row>
    <row r="721" spans="1:1">
      <c r="A721" s="112"/>
    </row>
    <row r="722" spans="1:1">
      <c r="A722" s="112"/>
    </row>
    <row r="723" spans="1:1">
      <c r="A723" s="112"/>
    </row>
    <row r="724" spans="1:1">
      <c r="A724" s="112"/>
    </row>
    <row r="725" spans="1:1">
      <c r="A725" s="112"/>
    </row>
    <row r="726" spans="1:1">
      <c r="A726" s="112"/>
    </row>
    <row r="727" spans="1:1">
      <c r="A727" s="112"/>
    </row>
    <row r="728" spans="1:1">
      <c r="A728" s="112"/>
    </row>
    <row r="729" spans="1:1">
      <c r="A729" s="112"/>
    </row>
    <row r="730" spans="1:1">
      <c r="A730" s="112"/>
    </row>
    <row r="731" spans="1:1">
      <c r="A731" s="112"/>
    </row>
    <row r="732" spans="1:1">
      <c r="A732" s="112"/>
    </row>
    <row r="733" spans="1:1">
      <c r="A733" s="112"/>
    </row>
    <row r="734" spans="1:1">
      <c r="A734" s="112"/>
    </row>
    <row r="735" spans="1:1">
      <c r="A735" s="112"/>
    </row>
    <row r="736" spans="1:1">
      <c r="A736" s="112"/>
    </row>
    <row r="737" spans="1:1">
      <c r="A737" s="112"/>
    </row>
    <row r="738" spans="1:1">
      <c r="A738" s="112"/>
    </row>
    <row r="739" spans="1:1">
      <c r="A739" s="112"/>
    </row>
    <row r="740" spans="1:1">
      <c r="A740" s="112"/>
    </row>
    <row r="741" spans="1:1">
      <c r="A741" s="112"/>
    </row>
    <row r="742" spans="1:1">
      <c r="A742" s="112"/>
    </row>
    <row r="743" spans="1:1">
      <c r="A743" s="112"/>
    </row>
    <row r="744" spans="1:1">
      <c r="A744" s="112"/>
    </row>
    <row r="745" spans="1:1">
      <c r="A745" s="112"/>
    </row>
    <row r="746" spans="1:1">
      <c r="A746" s="112"/>
    </row>
    <row r="747" spans="1:1">
      <c r="A747" s="112"/>
    </row>
    <row r="748" spans="1:1">
      <c r="A748" s="112"/>
    </row>
    <row r="749" spans="1:1">
      <c r="A749" s="112"/>
    </row>
    <row r="750" spans="1:1">
      <c r="A750" s="112"/>
    </row>
    <row r="751" spans="1:1">
      <c r="A751" s="112"/>
    </row>
  </sheetData>
  <mergeCells count="1">
    <mergeCell ref="A2:B2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5"/>
  <sheetViews>
    <sheetView tabSelected="1" workbookViewId="0">
      <selection activeCell="E21" sqref="E21"/>
    </sheetView>
  </sheetViews>
  <sheetFormatPr defaultColWidth="9" defaultRowHeight="14.25" outlineLevelCol="5"/>
  <cols>
    <col min="1" max="1" width="8.375" style="74" customWidth="1"/>
    <col min="2" max="3" width="8.375" customWidth="1"/>
    <col min="4" max="4" width="25.25" customWidth="1"/>
    <col min="5" max="5" width="12.125" customWidth="1"/>
    <col min="6" max="6" width="11.25" customWidth="1"/>
    <col min="10" max="10" width="22.875" customWidth="1"/>
  </cols>
  <sheetData>
    <row r="1" s="67" customFormat="1" ht="17.25" customHeight="1" spans="1:2">
      <c r="A1" s="71" t="s">
        <v>1397</v>
      </c>
      <c r="B1" s="71"/>
    </row>
    <row r="2" s="68" customFormat="1" ht="29.25" customHeight="1" spans="1:6">
      <c r="A2" s="73" t="s">
        <v>1398</v>
      </c>
      <c r="B2" s="73"/>
      <c r="C2" s="73"/>
      <c r="D2" s="73"/>
      <c r="E2" s="73"/>
      <c r="F2" s="73"/>
    </row>
    <row r="3" ht="26.25" customHeight="1" spans="6:6">
      <c r="F3" s="95" t="s">
        <v>31</v>
      </c>
    </row>
    <row r="4" s="111" customFormat="1" ht="24" customHeight="1" spans="1:6">
      <c r="A4" s="96" t="s">
        <v>277</v>
      </c>
      <c r="B4" s="96"/>
      <c r="C4" s="96"/>
      <c r="D4" s="96" t="s">
        <v>1296</v>
      </c>
      <c r="E4" s="96" t="s">
        <v>1297</v>
      </c>
      <c r="F4" s="96" t="s">
        <v>1298</v>
      </c>
    </row>
    <row r="5" s="111" customFormat="1" ht="29.25" customHeight="1" spans="1:6">
      <c r="A5" s="96" t="s">
        <v>1299</v>
      </c>
      <c r="B5" s="97" t="s">
        <v>1300</v>
      </c>
      <c r="C5" s="97" t="s">
        <v>1301</v>
      </c>
      <c r="D5" s="96"/>
      <c r="E5" s="96"/>
      <c r="F5" s="96"/>
    </row>
    <row r="6" s="111" customFormat="1" ht="29.25" customHeight="1" spans="1:6">
      <c r="A6" s="98">
        <v>223</v>
      </c>
      <c r="B6" s="99"/>
      <c r="C6" s="99"/>
      <c r="D6" s="100" t="s">
        <v>1399</v>
      </c>
      <c r="E6" s="101">
        <f>E7</f>
        <v>70</v>
      </c>
      <c r="F6" s="100"/>
    </row>
    <row r="7" s="111" customFormat="1" ht="29.25" customHeight="1" spans="1:6">
      <c r="A7" s="96"/>
      <c r="B7" s="97" t="s">
        <v>1317</v>
      </c>
      <c r="C7" s="97"/>
      <c r="D7" s="102" t="s">
        <v>1400</v>
      </c>
      <c r="E7" s="26">
        <f>E8</f>
        <v>70</v>
      </c>
      <c r="F7" s="102"/>
    </row>
    <row r="8" s="111" customFormat="1" ht="29.25" customHeight="1" spans="1:6">
      <c r="A8" s="96"/>
      <c r="B8" s="97"/>
      <c r="C8" s="97" t="s">
        <v>1317</v>
      </c>
      <c r="D8" s="102" t="s">
        <v>1400</v>
      </c>
      <c r="E8" s="26">
        <v>70</v>
      </c>
      <c r="F8" s="102"/>
    </row>
    <row r="9" s="111" customFormat="1" ht="29.25" customHeight="1" spans="1:6">
      <c r="A9" s="98">
        <v>230</v>
      </c>
      <c r="B9" s="97"/>
      <c r="C9" s="97"/>
      <c r="D9" s="100" t="s">
        <v>1331</v>
      </c>
      <c r="E9" s="26">
        <f>E10</f>
        <v>460</v>
      </c>
      <c r="F9" s="102"/>
    </row>
    <row r="10" s="111" customFormat="1" ht="29.25" customHeight="1" spans="1:6">
      <c r="A10" s="96"/>
      <c r="B10" s="97" t="s">
        <v>1303</v>
      </c>
      <c r="C10" s="97"/>
      <c r="D10" s="102" t="s">
        <v>1332</v>
      </c>
      <c r="E10" s="26">
        <f>E11</f>
        <v>460</v>
      </c>
      <c r="F10" s="102"/>
    </row>
    <row r="11" s="111" customFormat="1" ht="29.25" customHeight="1" spans="1:6">
      <c r="A11" s="96"/>
      <c r="B11" s="97"/>
      <c r="C11" s="97" t="s">
        <v>1309</v>
      </c>
      <c r="D11" s="102" t="s">
        <v>1401</v>
      </c>
      <c r="E11" s="26">
        <v>460</v>
      </c>
      <c r="F11" s="102"/>
    </row>
    <row r="12" s="111" customFormat="1" ht="29.25" customHeight="1" spans="1:6">
      <c r="A12" s="96"/>
      <c r="B12" s="97"/>
      <c r="C12" s="97"/>
      <c r="D12" s="100" t="s">
        <v>1402</v>
      </c>
      <c r="E12" s="26">
        <f>E6+E9</f>
        <v>530</v>
      </c>
      <c r="F12" s="102"/>
    </row>
    <row r="13" spans="1:2">
      <c r="A13" s="111"/>
      <c r="B13" s="112"/>
    </row>
    <row r="14" spans="1:2">
      <c r="A14" s="111"/>
      <c r="B14" s="112"/>
    </row>
    <row r="15" spans="1:2">
      <c r="A15" s="111"/>
      <c r="B15" s="112"/>
    </row>
    <row r="16" spans="1:2">
      <c r="A16" s="111"/>
      <c r="B16" s="112"/>
    </row>
    <row r="17" spans="1:2">
      <c r="A17" s="111"/>
      <c r="B17" s="112"/>
    </row>
    <row r="18" spans="1:2">
      <c r="A18" s="111"/>
      <c r="B18" s="112"/>
    </row>
    <row r="19" spans="1:2">
      <c r="A19" s="111"/>
      <c r="B19" s="112"/>
    </row>
    <row r="20" spans="1:2">
      <c r="A20" s="111"/>
      <c r="B20" s="112"/>
    </row>
    <row r="21" spans="1:2">
      <c r="A21" s="111"/>
      <c r="B21" s="112"/>
    </row>
    <row r="22" spans="1:2">
      <c r="A22" s="111"/>
      <c r="B22" s="112"/>
    </row>
    <row r="23" spans="1:2">
      <c r="A23" s="111"/>
      <c r="B23" s="112"/>
    </row>
    <row r="24" spans="1:2">
      <c r="A24" s="111"/>
      <c r="B24" s="112"/>
    </row>
    <row r="25" spans="1:2">
      <c r="A25" s="111"/>
      <c r="B25" s="112"/>
    </row>
    <row r="26" spans="1:2">
      <c r="A26" s="111"/>
      <c r="B26" s="112"/>
    </row>
    <row r="27" spans="1:2">
      <c r="A27" s="111"/>
      <c r="B27" s="112"/>
    </row>
    <row r="28" spans="1:2">
      <c r="A28" s="111"/>
      <c r="B28" s="112"/>
    </row>
    <row r="29" spans="1:2">
      <c r="A29" s="111"/>
      <c r="B29" s="112"/>
    </row>
    <row r="30" spans="1:2">
      <c r="A30" s="111"/>
      <c r="B30" s="112"/>
    </row>
    <row r="31" spans="1:2">
      <c r="A31" s="111"/>
      <c r="B31" s="112"/>
    </row>
    <row r="32" spans="1:2">
      <c r="A32" s="111"/>
      <c r="B32" s="112"/>
    </row>
    <row r="33" spans="1:2">
      <c r="A33" s="111"/>
      <c r="B33" s="112"/>
    </row>
    <row r="34" spans="1:2">
      <c r="A34" s="111"/>
      <c r="B34" s="112"/>
    </row>
    <row r="35" spans="1:2">
      <c r="A35" s="111"/>
      <c r="B35" s="112"/>
    </row>
    <row r="36" spans="1:2">
      <c r="A36" s="111"/>
      <c r="B36" s="112"/>
    </row>
    <row r="37" spans="1:2">
      <c r="A37" s="111"/>
      <c r="B37" s="112"/>
    </row>
    <row r="38" spans="1:2">
      <c r="A38" s="111"/>
      <c r="B38" s="112"/>
    </row>
    <row r="39" spans="1:2">
      <c r="A39" s="111"/>
      <c r="B39" s="112"/>
    </row>
    <row r="40" spans="1:2">
      <c r="A40" s="111"/>
      <c r="B40" s="112"/>
    </row>
    <row r="41" spans="1:2">
      <c r="A41" s="111"/>
      <c r="B41" s="112"/>
    </row>
    <row r="42" spans="1:2">
      <c r="A42" s="111"/>
      <c r="B42" s="112"/>
    </row>
    <row r="43" spans="1:2">
      <c r="A43" s="111"/>
      <c r="B43" s="112"/>
    </row>
    <row r="44" spans="1:2">
      <c r="A44" s="111"/>
      <c r="B44" s="112"/>
    </row>
    <row r="45" spans="1:2">
      <c r="A45" s="111"/>
      <c r="B45" s="112"/>
    </row>
    <row r="46" spans="1:2">
      <c r="A46" s="111"/>
      <c r="B46" s="112"/>
    </row>
    <row r="47" spans="1:2">
      <c r="A47" s="111"/>
      <c r="B47" s="112"/>
    </row>
    <row r="48" spans="1:2">
      <c r="A48" s="111"/>
      <c r="B48" s="112"/>
    </row>
    <row r="49" spans="1:2">
      <c r="A49" s="111"/>
      <c r="B49" s="112"/>
    </row>
    <row r="50" spans="1:2">
      <c r="A50" s="111"/>
      <c r="B50" s="112"/>
    </row>
    <row r="51" spans="1:2">
      <c r="A51" s="111"/>
      <c r="B51" s="112"/>
    </row>
    <row r="52" spans="1:2">
      <c r="A52" s="111"/>
      <c r="B52" s="112"/>
    </row>
    <row r="53" spans="1:2">
      <c r="A53" s="111"/>
      <c r="B53" s="112"/>
    </row>
    <row r="54" spans="1:2">
      <c r="A54" s="111"/>
      <c r="B54" s="112"/>
    </row>
    <row r="55" spans="1:2">
      <c r="A55" s="111"/>
      <c r="B55" s="112"/>
    </row>
    <row r="56" spans="1:2">
      <c r="A56" s="111"/>
      <c r="B56" s="112"/>
    </row>
    <row r="57" spans="1:2">
      <c r="A57" s="111"/>
      <c r="B57" s="112"/>
    </row>
    <row r="58" spans="1:2">
      <c r="A58" s="111"/>
      <c r="B58" s="112"/>
    </row>
    <row r="59" spans="1:2">
      <c r="A59" s="111"/>
      <c r="B59" s="112"/>
    </row>
    <row r="60" spans="1:2">
      <c r="A60" s="111"/>
      <c r="B60" s="112"/>
    </row>
    <row r="61" spans="1:2">
      <c r="A61" s="111"/>
      <c r="B61" s="112"/>
    </row>
    <row r="62" spans="1:2">
      <c r="A62" s="111"/>
      <c r="B62" s="112"/>
    </row>
    <row r="63" spans="1:2">
      <c r="A63" s="111"/>
      <c r="B63" s="112"/>
    </row>
    <row r="64" spans="1:2">
      <c r="A64" s="111"/>
      <c r="B64" s="112"/>
    </row>
    <row r="65" spans="1:2">
      <c r="A65" s="111"/>
      <c r="B65" s="112"/>
    </row>
    <row r="66" spans="1:2">
      <c r="A66" s="111"/>
      <c r="B66" s="112"/>
    </row>
    <row r="67" spans="1:2">
      <c r="A67" s="111"/>
      <c r="B67" s="112"/>
    </row>
    <row r="68" spans="1:2">
      <c r="A68" s="111"/>
      <c r="B68" s="112"/>
    </row>
    <row r="69" spans="1:2">
      <c r="A69" s="111"/>
      <c r="B69" s="112"/>
    </row>
    <row r="70" spans="1:2">
      <c r="A70" s="111"/>
      <c r="B70" s="112"/>
    </row>
    <row r="71" spans="1:2">
      <c r="A71" s="111"/>
      <c r="B71" s="112"/>
    </row>
    <row r="72" spans="1:2">
      <c r="A72" s="111"/>
      <c r="B72" s="112"/>
    </row>
    <row r="73" spans="1:2">
      <c r="A73" s="111"/>
      <c r="B73" s="112"/>
    </row>
    <row r="74" spans="1:2">
      <c r="A74" s="111"/>
      <c r="B74" s="112"/>
    </row>
    <row r="75" spans="1:2">
      <c r="A75" s="111"/>
      <c r="B75" s="112"/>
    </row>
    <row r="76" spans="1:2">
      <c r="A76" s="111"/>
      <c r="B76" s="112"/>
    </row>
    <row r="77" spans="1:2">
      <c r="A77" s="111"/>
      <c r="B77" s="112"/>
    </row>
    <row r="78" spans="1:2">
      <c r="A78" s="111"/>
      <c r="B78" s="112"/>
    </row>
    <row r="79" spans="1:2">
      <c r="A79" s="111"/>
      <c r="B79" s="112"/>
    </row>
    <row r="80" spans="1:2">
      <c r="A80" s="111"/>
      <c r="B80" s="112"/>
    </row>
    <row r="81" spans="1:2">
      <c r="A81" s="111"/>
      <c r="B81" s="112"/>
    </row>
    <row r="82" spans="1:2">
      <c r="A82" s="111"/>
      <c r="B82" s="112"/>
    </row>
    <row r="83" spans="1:2">
      <c r="A83" s="111"/>
      <c r="B83" s="112"/>
    </row>
    <row r="84" spans="1:2">
      <c r="A84" s="111"/>
      <c r="B84" s="112"/>
    </row>
    <row r="85" spans="1:2">
      <c r="A85" s="111"/>
      <c r="B85" s="112"/>
    </row>
    <row r="86" spans="1:2">
      <c r="A86" s="111"/>
      <c r="B86" s="112"/>
    </row>
    <row r="87" spans="1:2">
      <c r="A87" s="111"/>
      <c r="B87" s="112"/>
    </row>
    <row r="88" spans="1:2">
      <c r="A88" s="111"/>
      <c r="B88" s="112"/>
    </row>
    <row r="89" spans="1:2">
      <c r="A89" s="111"/>
      <c r="B89" s="112"/>
    </row>
    <row r="90" spans="1:2">
      <c r="A90" s="111"/>
      <c r="B90" s="112"/>
    </row>
    <row r="91" spans="1:2">
      <c r="A91" s="111"/>
      <c r="B91" s="112"/>
    </row>
    <row r="92" spans="1:2">
      <c r="A92" s="111"/>
      <c r="B92" s="112"/>
    </row>
    <row r="93" spans="1:2">
      <c r="A93" s="111"/>
      <c r="B93" s="112"/>
    </row>
    <row r="94" spans="1:2">
      <c r="A94" s="111"/>
      <c r="B94" s="112"/>
    </row>
    <row r="95" spans="1:2">
      <c r="A95" s="111"/>
      <c r="B95" s="112"/>
    </row>
    <row r="96" spans="1:2">
      <c r="A96" s="111"/>
      <c r="B96" s="112"/>
    </row>
    <row r="97" spans="1:2">
      <c r="A97" s="111"/>
      <c r="B97" s="112"/>
    </row>
    <row r="98" spans="1:2">
      <c r="A98" s="111"/>
      <c r="B98" s="112"/>
    </row>
    <row r="99" spans="1:2">
      <c r="A99" s="111"/>
      <c r="B99" s="112"/>
    </row>
    <row r="100" spans="1:2">
      <c r="A100" s="111"/>
      <c r="B100" s="112"/>
    </row>
    <row r="101" spans="1:2">
      <c r="A101" s="111"/>
      <c r="B101" s="112"/>
    </row>
    <row r="102" spans="1:2">
      <c r="A102" s="111"/>
      <c r="B102" s="112"/>
    </row>
    <row r="103" spans="1:2">
      <c r="A103" s="111"/>
      <c r="B103" s="112"/>
    </row>
    <row r="104" spans="1:2">
      <c r="A104" s="111"/>
      <c r="B104" s="112"/>
    </row>
    <row r="105" spans="1:2">
      <c r="A105" s="111"/>
      <c r="B105" s="112"/>
    </row>
    <row r="106" spans="1:2">
      <c r="A106" s="111"/>
      <c r="B106" s="112"/>
    </row>
    <row r="107" spans="1:2">
      <c r="A107" s="111"/>
      <c r="B107" s="112"/>
    </row>
    <row r="108" spans="1:2">
      <c r="A108" s="111"/>
      <c r="B108" s="112"/>
    </row>
    <row r="109" spans="1:2">
      <c r="A109" s="111"/>
      <c r="B109" s="112"/>
    </row>
    <row r="110" spans="1:2">
      <c r="A110" s="111"/>
      <c r="B110" s="112"/>
    </row>
    <row r="111" spans="1:2">
      <c r="A111" s="111"/>
      <c r="B111" s="112"/>
    </row>
    <row r="112" spans="1:2">
      <c r="A112" s="111"/>
      <c r="B112" s="112"/>
    </row>
    <row r="113" spans="1:2">
      <c r="A113" s="111"/>
      <c r="B113" s="112"/>
    </row>
    <row r="114" spans="1:2">
      <c r="A114" s="111"/>
      <c r="B114" s="112"/>
    </row>
    <row r="115" spans="1:2">
      <c r="A115" s="111"/>
      <c r="B115" s="112"/>
    </row>
    <row r="116" spans="1:2">
      <c r="A116" s="111"/>
      <c r="B116" s="112"/>
    </row>
    <row r="117" spans="1:2">
      <c r="A117" s="111"/>
      <c r="B117" s="112"/>
    </row>
    <row r="118" spans="1:2">
      <c r="A118" s="111"/>
      <c r="B118" s="112"/>
    </row>
    <row r="119" spans="1:2">
      <c r="A119" s="111"/>
      <c r="B119" s="112"/>
    </row>
    <row r="120" spans="1:2">
      <c r="A120" s="111"/>
      <c r="B120" s="112"/>
    </row>
    <row r="121" spans="1:2">
      <c r="A121" s="111"/>
      <c r="B121" s="112"/>
    </row>
    <row r="122" spans="1:2">
      <c r="A122" s="111"/>
      <c r="B122" s="112"/>
    </row>
    <row r="123" spans="1:2">
      <c r="A123" s="111"/>
      <c r="B123" s="112"/>
    </row>
    <row r="124" spans="1:2">
      <c r="A124" s="111"/>
      <c r="B124" s="112"/>
    </row>
    <row r="125" spans="1:2">
      <c r="A125" s="111"/>
      <c r="B125" s="112"/>
    </row>
    <row r="126" spans="1:2">
      <c r="A126" s="111"/>
      <c r="B126" s="112"/>
    </row>
    <row r="127" spans="1:2">
      <c r="A127" s="111"/>
      <c r="B127" s="112"/>
    </row>
    <row r="128" spans="1:2">
      <c r="A128" s="111"/>
      <c r="B128" s="112"/>
    </row>
    <row r="129" spans="1:2">
      <c r="A129" s="111"/>
      <c r="B129" s="112"/>
    </row>
    <row r="130" spans="1:2">
      <c r="A130" s="111"/>
      <c r="B130" s="112"/>
    </row>
    <row r="131" spans="1:2">
      <c r="A131" s="111"/>
      <c r="B131" s="112"/>
    </row>
    <row r="132" spans="1:2">
      <c r="A132" s="111"/>
      <c r="B132" s="112"/>
    </row>
    <row r="133" spans="1:2">
      <c r="A133" s="111"/>
      <c r="B133" s="112"/>
    </row>
    <row r="134" spans="1:2">
      <c r="A134" s="111"/>
      <c r="B134" s="112"/>
    </row>
    <row r="135" spans="1:2">
      <c r="A135" s="111"/>
      <c r="B135" s="112"/>
    </row>
    <row r="136" spans="1:2">
      <c r="A136" s="111"/>
      <c r="B136" s="112"/>
    </row>
    <row r="137" spans="1:2">
      <c r="A137" s="111"/>
      <c r="B137" s="112"/>
    </row>
    <row r="138" spans="1:2">
      <c r="A138" s="111"/>
      <c r="B138" s="112"/>
    </row>
    <row r="139" spans="1:2">
      <c r="A139" s="111"/>
      <c r="B139" s="112"/>
    </row>
    <row r="140" spans="1:2">
      <c r="A140" s="111"/>
      <c r="B140" s="112"/>
    </row>
    <row r="141" spans="1:2">
      <c r="A141" s="111"/>
      <c r="B141" s="112"/>
    </row>
    <row r="142" spans="1:2">
      <c r="A142" s="111"/>
      <c r="B142" s="112"/>
    </row>
    <row r="143" spans="1:2">
      <c r="A143" s="111"/>
      <c r="B143" s="112"/>
    </row>
    <row r="144" spans="1:2">
      <c r="A144" s="111"/>
      <c r="B144" s="112"/>
    </row>
    <row r="145" spans="1:2">
      <c r="A145" s="111"/>
      <c r="B145" s="112"/>
    </row>
    <row r="146" spans="1:2">
      <c r="A146" s="111"/>
      <c r="B146" s="112"/>
    </row>
    <row r="147" spans="1:2">
      <c r="A147" s="111"/>
      <c r="B147" s="112"/>
    </row>
    <row r="148" spans="1:2">
      <c r="A148" s="111"/>
      <c r="B148" s="112"/>
    </row>
    <row r="149" spans="1:2">
      <c r="A149" s="111"/>
      <c r="B149" s="112"/>
    </row>
    <row r="150" spans="1:2">
      <c r="A150" s="111"/>
      <c r="B150" s="112"/>
    </row>
    <row r="151" spans="1:2">
      <c r="A151" s="111"/>
      <c r="B151" s="112"/>
    </row>
    <row r="152" spans="1:2">
      <c r="A152" s="111"/>
      <c r="B152" s="112"/>
    </row>
    <row r="153" spans="1:2">
      <c r="A153" s="111"/>
      <c r="B153" s="112"/>
    </row>
    <row r="154" spans="1:2">
      <c r="A154" s="111"/>
      <c r="B154" s="112"/>
    </row>
    <row r="155" spans="1:2">
      <c r="A155" s="111"/>
      <c r="B155" s="112"/>
    </row>
    <row r="156" spans="1:2">
      <c r="A156" s="111"/>
      <c r="B156" s="112"/>
    </row>
    <row r="157" spans="1:2">
      <c r="A157" s="111"/>
      <c r="B157" s="112"/>
    </row>
    <row r="158" spans="1:2">
      <c r="A158" s="111"/>
      <c r="B158" s="112"/>
    </row>
    <row r="159" spans="1:2">
      <c r="A159" s="111"/>
      <c r="B159" s="112"/>
    </row>
    <row r="160" spans="1:2">
      <c r="A160" s="111"/>
      <c r="B160" s="112"/>
    </row>
    <row r="161" spans="1:2">
      <c r="A161" s="111"/>
      <c r="B161" s="112"/>
    </row>
    <row r="162" spans="1:2">
      <c r="A162" s="111"/>
      <c r="B162" s="112"/>
    </row>
    <row r="163" spans="1:2">
      <c r="A163" s="111"/>
      <c r="B163" s="112"/>
    </row>
    <row r="164" spans="1:2">
      <c r="A164" s="111"/>
      <c r="B164" s="112"/>
    </row>
    <row r="165" spans="1:2">
      <c r="A165" s="111"/>
      <c r="B165" s="112"/>
    </row>
    <row r="166" spans="1:2">
      <c r="A166" s="111"/>
      <c r="B166" s="112"/>
    </row>
    <row r="167" spans="1:2">
      <c r="A167" s="111"/>
      <c r="B167" s="112"/>
    </row>
    <row r="168" spans="1:2">
      <c r="A168" s="111"/>
      <c r="B168" s="112"/>
    </row>
    <row r="169" spans="1:2">
      <c r="A169" s="111"/>
      <c r="B169" s="112"/>
    </row>
    <row r="170" spans="1:2">
      <c r="A170" s="111"/>
      <c r="B170" s="112"/>
    </row>
    <row r="171" spans="1:2">
      <c r="A171" s="111"/>
      <c r="B171" s="112"/>
    </row>
    <row r="172" spans="1:2">
      <c r="A172" s="111"/>
      <c r="B172" s="112"/>
    </row>
    <row r="173" spans="1:2">
      <c r="A173" s="111"/>
      <c r="B173" s="112"/>
    </row>
    <row r="174" spans="1:2">
      <c r="A174" s="111"/>
      <c r="B174" s="112"/>
    </row>
    <row r="175" spans="1:2">
      <c r="A175" s="111"/>
      <c r="B175" s="112"/>
    </row>
    <row r="176" spans="1:2">
      <c r="A176" s="111"/>
      <c r="B176" s="112"/>
    </row>
    <row r="177" spans="1:2">
      <c r="A177" s="111"/>
      <c r="B177" s="112"/>
    </row>
    <row r="178" spans="1:2">
      <c r="A178" s="111"/>
      <c r="B178" s="112"/>
    </row>
    <row r="179" spans="1:2">
      <c r="A179" s="111"/>
      <c r="B179" s="112"/>
    </row>
    <row r="180" spans="1:2">
      <c r="A180" s="111"/>
      <c r="B180" s="112"/>
    </row>
    <row r="181" spans="1:2">
      <c r="A181" s="111"/>
      <c r="B181" s="112"/>
    </row>
    <row r="182" spans="1:2">
      <c r="A182" s="111"/>
      <c r="B182" s="112"/>
    </row>
    <row r="183" spans="1:2">
      <c r="A183" s="111"/>
      <c r="B183" s="112"/>
    </row>
    <row r="184" spans="1:2">
      <c r="A184" s="111"/>
      <c r="B184" s="112"/>
    </row>
    <row r="185" spans="1:2">
      <c r="A185" s="111"/>
      <c r="B185" s="112"/>
    </row>
    <row r="186" spans="1:2">
      <c r="A186" s="111"/>
      <c r="B186" s="112"/>
    </row>
    <row r="187" spans="1:2">
      <c r="A187" s="111"/>
      <c r="B187" s="112"/>
    </row>
    <row r="188" spans="1:2">
      <c r="A188" s="111"/>
      <c r="B188" s="112"/>
    </row>
    <row r="189" spans="1:2">
      <c r="A189" s="111"/>
      <c r="B189" s="112"/>
    </row>
    <row r="190" spans="1:2">
      <c r="A190" s="111"/>
      <c r="B190" s="112"/>
    </row>
    <row r="191" spans="1:2">
      <c r="A191" s="111"/>
      <c r="B191" s="112"/>
    </row>
    <row r="192" spans="1:2">
      <c r="A192" s="111"/>
      <c r="B192" s="112"/>
    </row>
    <row r="193" spans="1:2">
      <c r="A193" s="111"/>
      <c r="B193" s="112"/>
    </row>
    <row r="194" spans="1:2">
      <c r="A194" s="111"/>
      <c r="B194" s="112"/>
    </row>
    <row r="195" spans="1:2">
      <c r="A195" s="111"/>
      <c r="B195" s="112"/>
    </row>
    <row r="196" spans="1:2">
      <c r="A196" s="111"/>
      <c r="B196" s="112"/>
    </row>
    <row r="197" spans="1:2">
      <c r="A197" s="111"/>
      <c r="B197" s="112"/>
    </row>
    <row r="198" spans="1:2">
      <c r="A198" s="111"/>
      <c r="B198" s="112"/>
    </row>
    <row r="199" spans="1:2">
      <c r="A199" s="111"/>
      <c r="B199" s="112"/>
    </row>
    <row r="200" spans="1:2">
      <c r="A200" s="111"/>
      <c r="B200" s="112"/>
    </row>
    <row r="201" spans="1:2">
      <c r="A201" s="111"/>
      <c r="B201" s="112"/>
    </row>
    <row r="202" spans="1:2">
      <c r="A202" s="111"/>
      <c r="B202" s="112"/>
    </row>
    <row r="203" spans="1:2">
      <c r="A203" s="111"/>
      <c r="B203" s="112"/>
    </row>
    <row r="204" spans="1:2">
      <c r="A204" s="111"/>
      <c r="B204" s="112"/>
    </row>
    <row r="205" spans="1:2">
      <c r="A205" s="111"/>
      <c r="B205" s="112"/>
    </row>
    <row r="206" spans="1:2">
      <c r="A206" s="111"/>
      <c r="B206" s="112"/>
    </row>
    <row r="207" spans="1:2">
      <c r="A207" s="111"/>
      <c r="B207" s="112"/>
    </row>
    <row r="208" spans="1:2">
      <c r="A208" s="111"/>
      <c r="B208" s="112"/>
    </row>
    <row r="209" spans="1:2">
      <c r="A209" s="111"/>
      <c r="B209" s="112"/>
    </row>
    <row r="210" spans="1:2">
      <c r="A210" s="111"/>
      <c r="B210" s="112"/>
    </row>
    <row r="211" spans="1:2">
      <c r="A211" s="111"/>
      <c r="B211" s="112"/>
    </row>
    <row r="212" spans="1:2">
      <c r="A212" s="111"/>
      <c r="B212" s="112"/>
    </row>
    <row r="213" spans="1:2">
      <c r="A213" s="111"/>
      <c r="B213" s="112"/>
    </row>
    <row r="214" spans="1:2">
      <c r="A214" s="111"/>
      <c r="B214" s="112"/>
    </row>
    <row r="215" spans="1:2">
      <c r="A215" s="111"/>
      <c r="B215" s="112"/>
    </row>
    <row r="216" spans="1:2">
      <c r="A216" s="111"/>
      <c r="B216" s="112"/>
    </row>
    <row r="217" spans="1:2">
      <c r="A217" s="111"/>
      <c r="B217" s="112"/>
    </row>
    <row r="218" spans="1:2">
      <c r="A218" s="111"/>
      <c r="B218" s="112"/>
    </row>
    <row r="219" spans="1:2">
      <c r="A219" s="111"/>
      <c r="B219" s="112"/>
    </row>
    <row r="220" spans="1:2">
      <c r="A220" s="111"/>
      <c r="B220" s="112"/>
    </row>
    <row r="221" spans="1:2">
      <c r="A221" s="111"/>
      <c r="B221" s="112"/>
    </row>
    <row r="222" spans="1:2">
      <c r="A222" s="111"/>
      <c r="B222" s="112"/>
    </row>
    <row r="223" spans="1:2">
      <c r="A223" s="111"/>
      <c r="B223" s="112"/>
    </row>
    <row r="224" spans="1:2">
      <c r="A224" s="111"/>
      <c r="B224" s="112"/>
    </row>
    <row r="225" spans="1:2">
      <c r="A225" s="111"/>
      <c r="B225" s="112"/>
    </row>
    <row r="226" spans="1:2">
      <c r="A226" s="111"/>
      <c r="B226" s="112"/>
    </row>
    <row r="227" spans="1:2">
      <c r="A227" s="111"/>
      <c r="B227" s="112"/>
    </row>
    <row r="228" spans="1:2">
      <c r="A228" s="111"/>
      <c r="B228" s="112"/>
    </row>
    <row r="229" spans="1:2">
      <c r="A229" s="111"/>
      <c r="B229" s="112"/>
    </row>
    <row r="230" spans="1:2">
      <c r="A230" s="111"/>
      <c r="B230" s="112"/>
    </row>
    <row r="231" spans="1:2">
      <c r="A231" s="111"/>
      <c r="B231" s="112"/>
    </row>
    <row r="232" spans="1:2">
      <c r="A232" s="111"/>
      <c r="B232" s="112"/>
    </row>
    <row r="233" spans="1:2">
      <c r="A233" s="111"/>
      <c r="B233" s="112"/>
    </row>
    <row r="234" spans="1:2">
      <c r="A234" s="111"/>
      <c r="B234" s="112"/>
    </row>
    <row r="235" spans="1:2">
      <c r="A235" s="111"/>
      <c r="B235" s="112"/>
    </row>
    <row r="236" spans="1:2">
      <c r="A236" s="111"/>
      <c r="B236" s="112"/>
    </row>
    <row r="237" spans="1:2">
      <c r="A237" s="111"/>
      <c r="B237" s="112"/>
    </row>
    <row r="238" spans="1:2">
      <c r="A238" s="111"/>
      <c r="B238" s="112"/>
    </row>
    <row r="239" spans="1:2">
      <c r="A239" s="111"/>
      <c r="B239" s="112"/>
    </row>
    <row r="240" spans="1:2">
      <c r="A240" s="111"/>
      <c r="B240" s="112"/>
    </row>
    <row r="241" spans="1:2">
      <c r="A241" s="111"/>
      <c r="B241" s="112"/>
    </row>
    <row r="242" spans="1:2">
      <c r="A242" s="111"/>
      <c r="B242" s="112"/>
    </row>
    <row r="243" spans="1:2">
      <c r="A243" s="111"/>
      <c r="B243" s="112"/>
    </row>
    <row r="244" spans="1:2">
      <c r="A244" s="111"/>
      <c r="B244" s="112"/>
    </row>
    <row r="245" spans="1:2">
      <c r="A245" s="111"/>
      <c r="B245" s="112"/>
    </row>
    <row r="246" spans="1:2">
      <c r="A246" s="111"/>
      <c r="B246" s="112"/>
    </row>
    <row r="247" spans="1:2">
      <c r="A247" s="111"/>
      <c r="B247" s="112"/>
    </row>
    <row r="248" spans="1:2">
      <c r="A248" s="111"/>
      <c r="B248" s="112"/>
    </row>
    <row r="249" spans="1:2">
      <c r="A249" s="111"/>
      <c r="B249" s="112"/>
    </row>
    <row r="250" spans="1:2">
      <c r="A250" s="111"/>
      <c r="B250" s="112"/>
    </row>
    <row r="251" spans="1:2">
      <c r="A251" s="111"/>
      <c r="B251" s="112"/>
    </row>
    <row r="252" spans="1:2">
      <c r="A252" s="111"/>
      <c r="B252" s="112"/>
    </row>
    <row r="253" spans="1:2">
      <c r="A253" s="111"/>
      <c r="B253" s="112"/>
    </row>
    <row r="254" spans="1:2">
      <c r="A254" s="111"/>
      <c r="B254" s="112"/>
    </row>
    <row r="255" spans="1:2">
      <c r="A255" s="111"/>
      <c r="B255" s="112"/>
    </row>
    <row r="256" spans="1:2">
      <c r="A256" s="111"/>
      <c r="B256" s="112"/>
    </row>
    <row r="257" spans="1:2">
      <c r="A257" s="111"/>
      <c r="B257" s="112"/>
    </row>
    <row r="258" spans="1:2">
      <c r="A258" s="111"/>
      <c r="B258" s="112"/>
    </row>
    <row r="259" spans="1:2">
      <c r="A259" s="111"/>
      <c r="B259" s="112"/>
    </row>
    <row r="260" spans="1:2">
      <c r="A260" s="111"/>
      <c r="B260" s="112"/>
    </row>
    <row r="261" spans="1:2">
      <c r="A261" s="111"/>
      <c r="B261" s="112"/>
    </row>
    <row r="262" spans="1:2">
      <c r="A262" s="111"/>
      <c r="B262" s="112"/>
    </row>
    <row r="263" spans="1:2">
      <c r="A263" s="111"/>
      <c r="B263" s="112"/>
    </row>
    <row r="264" spans="1:2">
      <c r="A264" s="111"/>
      <c r="B264" s="112"/>
    </row>
    <row r="265" spans="1:2">
      <c r="A265" s="111"/>
      <c r="B265" s="112"/>
    </row>
    <row r="266" spans="1:2">
      <c r="A266" s="111"/>
      <c r="B266" s="112"/>
    </row>
    <row r="267" spans="1:2">
      <c r="A267" s="111"/>
      <c r="B267" s="112"/>
    </row>
    <row r="268" spans="1:2">
      <c r="A268" s="111"/>
      <c r="B268" s="112"/>
    </row>
    <row r="269" spans="1:2">
      <c r="A269" s="111"/>
      <c r="B269" s="112"/>
    </row>
    <row r="270" spans="1:2">
      <c r="A270" s="111"/>
      <c r="B270" s="112"/>
    </row>
    <row r="271" spans="1:2">
      <c r="A271" s="111"/>
      <c r="B271" s="112"/>
    </row>
    <row r="272" spans="1:2">
      <c r="A272" s="111"/>
      <c r="B272" s="112"/>
    </row>
    <row r="273" spans="1:2">
      <c r="A273" s="111"/>
      <c r="B273" s="112"/>
    </row>
    <row r="274" spans="1:2">
      <c r="A274" s="111"/>
      <c r="B274" s="112"/>
    </row>
    <row r="275" spans="1:2">
      <c r="A275" s="111"/>
      <c r="B275" s="112"/>
    </row>
    <row r="276" spans="1:2">
      <c r="A276" s="111"/>
      <c r="B276" s="112"/>
    </row>
    <row r="277" spans="1:2">
      <c r="A277" s="111"/>
      <c r="B277" s="112"/>
    </row>
    <row r="278" spans="1:2">
      <c r="A278" s="111"/>
      <c r="B278" s="112"/>
    </row>
    <row r="279" spans="1:2">
      <c r="A279" s="111"/>
      <c r="B279" s="112"/>
    </row>
    <row r="280" spans="1:2">
      <c r="A280" s="111"/>
      <c r="B280" s="112"/>
    </row>
    <row r="281" spans="1:2">
      <c r="A281" s="111"/>
      <c r="B281" s="112"/>
    </row>
    <row r="282" spans="1:2">
      <c r="A282" s="111"/>
      <c r="B282" s="112"/>
    </row>
    <row r="283" spans="1:2">
      <c r="A283" s="111"/>
      <c r="B283" s="112"/>
    </row>
    <row r="284" spans="1:2">
      <c r="A284" s="111"/>
      <c r="B284" s="112"/>
    </row>
    <row r="285" spans="1:2">
      <c r="A285" s="111"/>
      <c r="B285" s="112"/>
    </row>
    <row r="286" spans="1:2">
      <c r="A286" s="111"/>
      <c r="B286" s="112"/>
    </row>
    <row r="287" spans="1:2">
      <c r="A287" s="111"/>
      <c r="B287" s="112"/>
    </row>
    <row r="288" spans="1:2">
      <c r="A288" s="111"/>
      <c r="B288" s="112"/>
    </row>
    <row r="289" spans="1:2">
      <c r="A289" s="111"/>
      <c r="B289" s="112"/>
    </row>
    <row r="290" spans="1:2">
      <c r="A290" s="111"/>
      <c r="B290" s="112"/>
    </row>
    <row r="291" spans="1:2">
      <c r="A291" s="111"/>
      <c r="B291" s="112"/>
    </row>
    <row r="292" spans="1:2">
      <c r="A292" s="111"/>
      <c r="B292" s="112"/>
    </row>
    <row r="293" spans="1:2">
      <c r="A293" s="111"/>
      <c r="B293" s="112"/>
    </row>
    <row r="294" spans="1:2">
      <c r="A294" s="111"/>
      <c r="B294" s="112"/>
    </row>
    <row r="295" spans="1:2">
      <c r="A295" s="111"/>
      <c r="B295" s="112"/>
    </row>
    <row r="296" spans="1:2">
      <c r="A296" s="111"/>
      <c r="B296" s="112"/>
    </row>
    <row r="297" spans="1:2">
      <c r="A297" s="111"/>
      <c r="B297" s="112"/>
    </row>
    <row r="298" spans="1:2">
      <c r="A298" s="111"/>
      <c r="B298" s="112"/>
    </row>
    <row r="299" spans="1:2">
      <c r="A299" s="111"/>
      <c r="B299" s="112"/>
    </row>
    <row r="300" spans="1:2">
      <c r="A300" s="111"/>
      <c r="B300" s="112"/>
    </row>
    <row r="301" spans="1:2">
      <c r="A301" s="111"/>
      <c r="B301" s="112"/>
    </row>
    <row r="302" spans="1:2">
      <c r="A302" s="111"/>
      <c r="B302" s="112"/>
    </row>
    <row r="303" spans="1:2">
      <c r="A303" s="111"/>
      <c r="B303" s="112"/>
    </row>
    <row r="304" spans="1:2">
      <c r="A304" s="111"/>
      <c r="B304" s="112"/>
    </row>
    <row r="305" spans="1:2">
      <c r="A305" s="111"/>
      <c r="B305" s="112"/>
    </row>
    <row r="306" spans="1:2">
      <c r="A306" s="111"/>
      <c r="B306" s="112"/>
    </row>
    <row r="307" spans="1:2">
      <c r="A307" s="111"/>
      <c r="B307" s="112"/>
    </row>
    <row r="308" spans="1:2">
      <c r="A308" s="111"/>
      <c r="B308" s="112"/>
    </row>
    <row r="309" spans="1:2">
      <c r="A309" s="111"/>
      <c r="B309" s="112"/>
    </row>
    <row r="310" spans="1:2">
      <c r="A310" s="111"/>
      <c r="B310" s="112"/>
    </row>
    <row r="311" spans="1:2">
      <c r="A311" s="111"/>
      <c r="B311" s="112"/>
    </row>
    <row r="312" spans="1:2">
      <c r="A312" s="111"/>
      <c r="B312" s="112"/>
    </row>
    <row r="313" spans="1:2">
      <c r="A313" s="111"/>
      <c r="B313" s="112"/>
    </row>
    <row r="314" spans="1:2">
      <c r="A314" s="111"/>
      <c r="B314" s="112"/>
    </row>
    <row r="315" spans="1:2">
      <c r="A315" s="111"/>
      <c r="B315" s="112"/>
    </row>
    <row r="316" spans="1:2">
      <c r="A316" s="111"/>
      <c r="B316" s="112"/>
    </row>
    <row r="317" spans="1:2">
      <c r="A317" s="111"/>
      <c r="B317" s="112"/>
    </row>
    <row r="318" spans="1:2">
      <c r="A318" s="111"/>
      <c r="B318" s="112"/>
    </row>
    <row r="319" spans="1:2">
      <c r="A319" s="111"/>
      <c r="B319" s="112"/>
    </row>
    <row r="320" spans="1:2">
      <c r="A320" s="111"/>
      <c r="B320" s="112"/>
    </row>
    <row r="321" spans="1:2">
      <c r="A321" s="111"/>
      <c r="B321" s="112"/>
    </row>
    <row r="322" spans="1:2">
      <c r="A322" s="111"/>
      <c r="B322" s="112"/>
    </row>
    <row r="323" spans="1:2">
      <c r="A323" s="111"/>
      <c r="B323" s="112"/>
    </row>
    <row r="324" spans="1:2">
      <c r="A324" s="111"/>
      <c r="B324" s="112"/>
    </row>
    <row r="325" spans="1:2">
      <c r="A325" s="111"/>
      <c r="B325" s="112"/>
    </row>
    <row r="326" spans="1:2">
      <c r="A326" s="111"/>
      <c r="B326" s="112"/>
    </row>
    <row r="327" spans="1:2">
      <c r="A327" s="111"/>
      <c r="B327" s="112"/>
    </row>
    <row r="328" spans="1:2">
      <c r="A328" s="111"/>
      <c r="B328" s="112"/>
    </row>
    <row r="329" spans="1:2">
      <c r="A329" s="111"/>
      <c r="B329" s="112"/>
    </row>
    <row r="330" spans="1:2">
      <c r="A330" s="111"/>
      <c r="B330" s="112"/>
    </row>
    <row r="331" spans="1:2">
      <c r="A331" s="111"/>
      <c r="B331" s="112"/>
    </row>
    <row r="332" spans="1:2">
      <c r="A332" s="111"/>
      <c r="B332" s="112"/>
    </row>
    <row r="333" spans="1:2">
      <c r="A333" s="111"/>
      <c r="B333" s="112"/>
    </row>
    <row r="334" spans="1:2">
      <c r="A334" s="111"/>
      <c r="B334" s="112"/>
    </row>
    <row r="335" spans="1:2">
      <c r="A335" s="111"/>
      <c r="B335" s="112"/>
    </row>
    <row r="336" spans="1:2">
      <c r="A336" s="111"/>
      <c r="B336" s="112"/>
    </row>
    <row r="337" spans="1:2">
      <c r="A337" s="111"/>
      <c r="B337" s="112"/>
    </row>
    <row r="338" spans="1:2">
      <c r="A338" s="111"/>
      <c r="B338" s="112"/>
    </row>
    <row r="339" spans="1:2">
      <c r="A339" s="111"/>
      <c r="B339" s="112"/>
    </row>
    <row r="340" spans="1:2">
      <c r="A340" s="111"/>
      <c r="B340" s="112"/>
    </row>
    <row r="341" spans="1:2">
      <c r="A341" s="111"/>
      <c r="B341" s="112"/>
    </row>
    <row r="342" spans="1:2">
      <c r="A342" s="111"/>
      <c r="B342" s="112"/>
    </row>
    <row r="343" spans="1:2">
      <c r="A343" s="111"/>
      <c r="B343" s="112"/>
    </row>
    <row r="344" spans="1:2">
      <c r="A344" s="111"/>
      <c r="B344" s="112"/>
    </row>
    <row r="345" spans="1:2">
      <c r="A345" s="111"/>
      <c r="B345" s="112"/>
    </row>
    <row r="346" spans="1:2">
      <c r="A346" s="111"/>
      <c r="B346" s="112"/>
    </row>
    <row r="347" spans="1:2">
      <c r="A347" s="111"/>
      <c r="B347" s="112"/>
    </row>
    <row r="348" spans="1:2">
      <c r="A348" s="111"/>
      <c r="B348" s="112"/>
    </row>
    <row r="349" spans="1:2">
      <c r="A349" s="111"/>
      <c r="B349" s="112"/>
    </row>
    <row r="350" spans="1:2">
      <c r="A350" s="111"/>
      <c r="B350" s="112"/>
    </row>
    <row r="351" spans="1:2">
      <c r="A351" s="111"/>
      <c r="B351" s="112"/>
    </row>
    <row r="352" spans="1:2">
      <c r="A352" s="111"/>
      <c r="B352" s="112"/>
    </row>
    <row r="353" spans="1:2">
      <c r="A353" s="111"/>
      <c r="B353" s="112"/>
    </row>
    <row r="354" spans="1:2">
      <c r="A354" s="111"/>
      <c r="B354" s="112"/>
    </row>
    <row r="355" spans="1:2">
      <c r="A355" s="111"/>
      <c r="B355" s="112"/>
    </row>
    <row r="356" spans="1:2">
      <c r="A356" s="111"/>
      <c r="B356" s="112"/>
    </row>
    <row r="357" spans="1:2">
      <c r="A357" s="111"/>
      <c r="B357" s="112"/>
    </row>
    <row r="358" spans="1:2">
      <c r="A358" s="111"/>
      <c r="B358" s="112"/>
    </row>
    <row r="359" spans="1:2">
      <c r="A359" s="111"/>
      <c r="B359" s="112"/>
    </row>
    <row r="360" spans="1:2">
      <c r="A360" s="111"/>
      <c r="B360" s="112"/>
    </row>
    <row r="361" spans="1:2">
      <c r="A361" s="111"/>
      <c r="B361" s="112"/>
    </row>
    <row r="362" spans="1:2">
      <c r="A362" s="111"/>
      <c r="B362" s="112"/>
    </row>
    <row r="363" spans="1:2">
      <c r="A363" s="111"/>
      <c r="B363" s="112"/>
    </row>
    <row r="364" spans="1:2">
      <c r="A364" s="111"/>
      <c r="B364" s="112"/>
    </row>
    <row r="365" spans="1:2">
      <c r="A365" s="111"/>
      <c r="B365" s="112"/>
    </row>
    <row r="366" spans="1:2">
      <c r="A366" s="111"/>
      <c r="B366" s="112"/>
    </row>
    <row r="367" spans="1:2">
      <c r="A367" s="111"/>
      <c r="B367" s="112"/>
    </row>
    <row r="368" spans="1:2">
      <c r="A368" s="111"/>
      <c r="B368" s="112"/>
    </row>
    <row r="369" spans="1:2">
      <c r="A369" s="111"/>
      <c r="B369" s="112"/>
    </row>
    <row r="370" spans="1:2">
      <c r="A370" s="111"/>
      <c r="B370" s="112"/>
    </row>
    <row r="371" spans="1:2">
      <c r="A371" s="111"/>
      <c r="B371" s="112"/>
    </row>
    <row r="372" spans="1:2">
      <c r="A372" s="111"/>
      <c r="B372" s="112"/>
    </row>
    <row r="373" spans="1:2">
      <c r="A373" s="111"/>
      <c r="B373" s="112"/>
    </row>
    <row r="374" spans="1:2">
      <c r="A374" s="111"/>
      <c r="B374" s="112"/>
    </row>
    <row r="375" spans="1:2">
      <c r="A375" s="111"/>
      <c r="B375" s="112"/>
    </row>
    <row r="376" spans="1:2">
      <c r="A376" s="111"/>
      <c r="B376" s="112"/>
    </row>
    <row r="377" spans="1:2">
      <c r="A377" s="111"/>
      <c r="B377" s="112"/>
    </row>
    <row r="378" spans="1:2">
      <c r="A378" s="111"/>
      <c r="B378" s="112"/>
    </row>
    <row r="379" spans="1:2">
      <c r="A379" s="111"/>
      <c r="B379" s="112"/>
    </row>
    <row r="380" spans="1:2">
      <c r="A380" s="111"/>
      <c r="B380" s="112"/>
    </row>
    <row r="381" spans="1:2">
      <c r="A381" s="111"/>
      <c r="B381" s="112"/>
    </row>
    <row r="382" spans="1:2">
      <c r="A382" s="111"/>
      <c r="B382" s="112"/>
    </row>
    <row r="383" spans="1:2">
      <c r="A383" s="111"/>
      <c r="B383" s="112"/>
    </row>
    <row r="384" spans="1:2">
      <c r="A384" s="111"/>
      <c r="B384" s="112"/>
    </row>
    <row r="385" spans="1:2">
      <c r="A385" s="111"/>
      <c r="B385" s="112"/>
    </row>
    <row r="386" spans="1:2">
      <c r="A386" s="111"/>
      <c r="B386" s="112"/>
    </row>
    <row r="387" spans="1:2">
      <c r="A387" s="111"/>
      <c r="B387" s="112"/>
    </row>
    <row r="388" spans="1:2">
      <c r="A388" s="111"/>
      <c r="B388" s="112"/>
    </row>
    <row r="389" spans="1:2">
      <c r="A389" s="111"/>
      <c r="B389" s="112"/>
    </row>
    <row r="390" spans="1:2">
      <c r="A390" s="111"/>
      <c r="B390" s="112"/>
    </row>
    <row r="391" spans="1:2">
      <c r="A391" s="111"/>
      <c r="B391" s="112"/>
    </row>
    <row r="392" spans="1:2">
      <c r="A392" s="111"/>
      <c r="B392" s="112"/>
    </row>
    <row r="393" spans="1:2">
      <c r="A393" s="111"/>
      <c r="B393" s="112"/>
    </row>
    <row r="394" spans="1:2">
      <c r="A394" s="111"/>
      <c r="B394" s="112"/>
    </row>
    <row r="395" spans="1:2">
      <c r="A395" s="111"/>
      <c r="B395" s="112"/>
    </row>
    <row r="396" spans="1:2">
      <c r="A396" s="111"/>
      <c r="B396" s="112"/>
    </row>
    <row r="397" spans="1:2">
      <c r="A397" s="111"/>
      <c r="B397" s="112"/>
    </row>
    <row r="398" spans="1:2">
      <c r="A398" s="111"/>
      <c r="B398" s="112"/>
    </row>
    <row r="399" spans="1:2">
      <c r="A399" s="111"/>
      <c r="B399" s="112"/>
    </row>
    <row r="400" spans="1:2">
      <c r="A400" s="111"/>
      <c r="B400" s="112"/>
    </row>
    <row r="401" spans="1:2">
      <c r="A401" s="111"/>
      <c r="B401" s="112"/>
    </row>
    <row r="402" spans="1:2">
      <c r="A402" s="111"/>
      <c r="B402" s="112"/>
    </row>
    <row r="403" spans="1:2">
      <c r="A403" s="111"/>
      <c r="B403" s="112"/>
    </row>
    <row r="404" spans="1:2">
      <c r="A404" s="111"/>
      <c r="B404" s="112"/>
    </row>
    <row r="405" spans="1:2">
      <c r="A405" s="111"/>
      <c r="B405" s="112"/>
    </row>
    <row r="406" spans="1:2">
      <c r="A406" s="111"/>
      <c r="B406" s="112"/>
    </row>
    <row r="407" spans="1:2">
      <c r="A407" s="111"/>
      <c r="B407" s="112"/>
    </row>
    <row r="408" spans="1:2">
      <c r="A408" s="111"/>
      <c r="B408" s="112"/>
    </row>
    <row r="409" spans="1:2">
      <c r="A409" s="111"/>
      <c r="B409" s="112"/>
    </row>
    <row r="410" spans="1:2">
      <c r="A410" s="111"/>
      <c r="B410" s="112"/>
    </row>
    <row r="411" spans="1:2">
      <c r="A411" s="111"/>
      <c r="B411" s="112"/>
    </row>
    <row r="412" spans="1:2">
      <c r="A412" s="111"/>
      <c r="B412" s="112"/>
    </row>
    <row r="413" spans="1:2">
      <c r="A413" s="111"/>
      <c r="B413" s="112"/>
    </row>
    <row r="414" spans="1:2">
      <c r="A414" s="111"/>
      <c r="B414" s="112"/>
    </row>
    <row r="415" spans="1:2">
      <c r="A415" s="111"/>
      <c r="B415" s="112"/>
    </row>
    <row r="416" spans="1:2">
      <c r="A416" s="111"/>
      <c r="B416" s="112"/>
    </row>
    <row r="417" spans="1:2">
      <c r="A417" s="111"/>
      <c r="B417" s="112"/>
    </row>
    <row r="418" spans="1:2">
      <c r="A418" s="111"/>
      <c r="B418" s="112"/>
    </row>
    <row r="419" spans="1:2">
      <c r="A419" s="111"/>
      <c r="B419" s="112"/>
    </row>
    <row r="420" spans="1:2">
      <c r="A420" s="111"/>
      <c r="B420" s="112"/>
    </row>
    <row r="421" spans="1:2">
      <c r="A421" s="111"/>
      <c r="B421" s="112"/>
    </row>
    <row r="422" spans="1:2">
      <c r="A422" s="111"/>
      <c r="B422" s="112"/>
    </row>
    <row r="423" spans="1:2">
      <c r="A423" s="111"/>
      <c r="B423" s="112"/>
    </row>
    <row r="424" spans="1:2">
      <c r="A424" s="111"/>
      <c r="B424" s="112"/>
    </row>
    <row r="425" spans="1:2">
      <c r="A425" s="111"/>
      <c r="B425" s="112"/>
    </row>
    <row r="426" spans="1:2">
      <c r="A426" s="111"/>
      <c r="B426" s="112"/>
    </row>
    <row r="427" spans="1:2">
      <c r="A427" s="111"/>
      <c r="B427" s="112"/>
    </row>
    <row r="428" spans="1:2">
      <c r="A428" s="111"/>
      <c r="B428" s="112"/>
    </row>
    <row r="429" spans="1:2">
      <c r="A429" s="111"/>
      <c r="B429" s="112"/>
    </row>
    <row r="430" spans="1:2">
      <c r="A430" s="111"/>
      <c r="B430" s="112"/>
    </row>
    <row r="431" spans="1:2">
      <c r="A431" s="111"/>
      <c r="B431" s="112"/>
    </row>
    <row r="432" spans="1:2">
      <c r="A432" s="111"/>
      <c r="B432" s="112"/>
    </row>
    <row r="433" spans="1:2">
      <c r="A433" s="111"/>
      <c r="B433" s="112"/>
    </row>
    <row r="434" spans="1:2">
      <c r="A434" s="111"/>
      <c r="B434" s="112"/>
    </row>
    <row r="435" spans="1:2">
      <c r="A435" s="111"/>
      <c r="B435" s="112"/>
    </row>
    <row r="436" spans="1:2">
      <c r="A436" s="111"/>
      <c r="B436" s="112"/>
    </row>
    <row r="437" spans="1:2">
      <c r="A437" s="111"/>
      <c r="B437" s="112"/>
    </row>
    <row r="438" spans="1:2">
      <c r="A438" s="111"/>
      <c r="B438" s="112"/>
    </row>
    <row r="439" spans="1:2">
      <c r="A439" s="111"/>
      <c r="B439" s="112"/>
    </row>
    <row r="440" spans="1:2">
      <c r="A440" s="111"/>
      <c r="B440" s="112"/>
    </row>
    <row r="441" spans="1:2">
      <c r="A441" s="111"/>
      <c r="B441" s="112"/>
    </row>
    <row r="442" spans="1:2">
      <c r="A442" s="111"/>
      <c r="B442" s="112"/>
    </row>
    <row r="443" spans="1:2">
      <c r="A443" s="111"/>
      <c r="B443" s="112"/>
    </row>
    <row r="444" spans="1:2">
      <c r="A444" s="111"/>
      <c r="B444" s="112"/>
    </row>
    <row r="445" spans="1:2">
      <c r="A445" s="111"/>
      <c r="B445" s="112"/>
    </row>
    <row r="446" spans="1:2">
      <c r="A446" s="111"/>
      <c r="B446" s="112"/>
    </row>
    <row r="447" spans="1:2">
      <c r="A447" s="111"/>
      <c r="B447" s="112"/>
    </row>
    <row r="448" spans="1:2">
      <c r="A448" s="111"/>
      <c r="B448" s="112"/>
    </row>
    <row r="449" spans="1:2">
      <c r="A449" s="111"/>
      <c r="B449" s="112"/>
    </row>
    <row r="450" spans="1:2">
      <c r="A450" s="111"/>
      <c r="B450" s="112"/>
    </row>
    <row r="451" spans="1:2">
      <c r="A451" s="111"/>
      <c r="B451" s="112"/>
    </row>
    <row r="452" spans="1:2">
      <c r="A452" s="111"/>
      <c r="B452" s="112"/>
    </row>
    <row r="453" spans="1:2">
      <c r="A453" s="111"/>
      <c r="B453" s="112"/>
    </row>
    <row r="454" spans="1:2">
      <c r="A454" s="111"/>
      <c r="B454" s="112"/>
    </row>
    <row r="455" spans="1:2">
      <c r="A455" s="111"/>
      <c r="B455" s="112"/>
    </row>
    <row r="456" spans="1:2">
      <c r="A456" s="111"/>
      <c r="B456" s="112"/>
    </row>
    <row r="457" spans="1:2">
      <c r="A457" s="111"/>
      <c r="B457" s="112"/>
    </row>
    <row r="458" spans="1:2">
      <c r="A458" s="111"/>
      <c r="B458" s="112"/>
    </row>
    <row r="459" spans="1:2">
      <c r="A459" s="111"/>
      <c r="B459" s="112"/>
    </row>
    <row r="460" spans="1:2">
      <c r="A460" s="111"/>
      <c r="B460" s="112"/>
    </row>
    <row r="461" spans="1:2">
      <c r="A461" s="111"/>
      <c r="B461" s="112"/>
    </row>
    <row r="462" spans="1:2">
      <c r="A462" s="111"/>
      <c r="B462" s="112"/>
    </row>
    <row r="463" spans="1:2">
      <c r="A463" s="111"/>
      <c r="B463" s="112"/>
    </row>
    <row r="464" spans="1:2">
      <c r="A464" s="111"/>
      <c r="B464" s="112"/>
    </row>
    <row r="465" spans="1:2">
      <c r="A465" s="111"/>
      <c r="B465" s="112"/>
    </row>
    <row r="466" spans="1:2">
      <c r="A466" s="111"/>
      <c r="B466" s="112"/>
    </row>
    <row r="467" spans="1:2">
      <c r="A467" s="111"/>
      <c r="B467" s="112"/>
    </row>
    <row r="468" spans="1:2">
      <c r="A468" s="111"/>
      <c r="B468" s="112"/>
    </row>
    <row r="469" spans="1:2">
      <c r="A469" s="111"/>
      <c r="B469" s="112"/>
    </row>
    <row r="470" spans="1:2">
      <c r="A470" s="111"/>
      <c r="B470" s="112"/>
    </row>
    <row r="471" spans="1:2">
      <c r="A471" s="111"/>
      <c r="B471" s="112"/>
    </row>
    <row r="472" spans="1:2">
      <c r="A472" s="111"/>
      <c r="B472" s="112"/>
    </row>
    <row r="473" spans="1:2">
      <c r="A473" s="111"/>
      <c r="B473" s="112"/>
    </row>
    <row r="474" spans="1:2">
      <c r="A474" s="111"/>
      <c r="B474" s="112"/>
    </row>
    <row r="475" spans="1:2">
      <c r="A475" s="111"/>
      <c r="B475" s="112"/>
    </row>
    <row r="476" spans="1:2">
      <c r="A476" s="111"/>
      <c r="B476" s="112"/>
    </row>
    <row r="477" spans="1:2">
      <c r="A477" s="111"/>
      <c r="B477" s="112"/>
    </row>
    <row r="478" spans="1:2">
      <c r="A478" s="111"/>
      <c r="B478" s="112"/>
    </row>
    <row r="479" spans="1:2">
      <c r="A479" s="111"/>
      <c r="B479" s="112"/>
    </row>
    <row r="480" spans="1:2">
      <c r="A480" s="111"/>
      <c r="B480" s="112"/>
    </row>
    <row r="481" spans="1:2">
      <c r="A481" s="111"/>
      <c r="B481" s="112"/>
    </row>
    <row r="482" spans="1:2">
      <c r="A482" s="111"/>
      <c r="B482" s="112"/>
    </row>
    <row r="483" spans="1:2">
      <c r="A483" s="111"/>
      <c r="B483" s="112"/>
    </row>
    <row r="484" spans="1:2">
      <c r="A484" s="111"/>
      <c r="B484" s="112"/>
    </row>
    <row r="485" spans="1:2">
      <c r="A485" s="111"/>
      <c r="B485" s="112"/>
    </row>
    <row r="486" spans="1:2">
      <c r="A486" s="111"/>
      <c r="B486" s="112"/>
    </row>
    <row r="487" spans="1:2">
      <c r="A487" s="111"/>
      <c r="B487" s="112"/>
    </row>
    <row r="488" spans="1:2">
      <c r="A488" s="111"/>
      <c r="B488" s="112"/>
    </row>
    <row r="489" spans="1:2">
      <c r="A489" s="111"/>
      <c r="B489" s="112"/>
    </row>
    <row r="490" spans="1:2">
      <c r="A490" s="111"/>
      <c r="B490" s="112"/>
    </row>
    <row r="491" spans="1:2">
      <c r="A491" s="111"/>
      <c r="B491" s="112"/>
    </row>
    <row r="492" spans="1:2">
      <c r="A492" s="111"/>
      <c r="B492" s="112"/>
    </row>
    <row r="493" spans="1:2">
      <c r="A493" s="111"/>
      <c r="B493" s="112"/>
    </row>
    <row r="494" spans="1:2">
      <c r="A494" s="111"/>
      <c r="B494" s="112"/>
    </row>
    <row r="495" spans="1:2">
      <c r="A495" s="111"/>
      <c r="B495" s="112"/>
    </row>
    <row r="496" spans="1:2">
      <c r="A496" s="111"/>
      <c r="B496" s="112"/>
    </row>
    <row r="497" spans="1:2">
      <c r="A497" s="111"/>
      <c r="B497" s="112"/>
    </row>
    <row r="498" spans="1:2">
      <c r="A498" s="111"/>
      <c r="B498" s="112"/>
    </row>
    <row r="499" spans="1:2">
      <c r="A499" s="111"/>
      <c r="B499" s="112"/>
    </row>
    <row r="500" spans="1:2">
      <c r="A500" s="111"/>
      <c r="B500" s="112"/>
    </row>
    <row r="501" spans="1:2">
      <c r="A501" s="111"/>
      <c r="B501" s="112"/>
    </row>
    <row r="502" spans="1:2">
      <c r="A502" s="111"/>
      <c r="B502" s="112"/>
    </row>
    <row r="503" spans="1:2">
      <c r="A503" s="111"/>
      <c r="B503" s="112"/>
    </row>
    <row r="504" spans="1:2">
      <c r="A504" s="111"/>
      <c r="B504" s="112"/>
    </row>
    <row r="505" spans="1:2">
      <c r="A505" s="111"/>
      <c r="B505" s="112"/>
    </row>
    <row r="506" spans="1:2">
      <c r="A506" s="111"/>
      <c r="B506" s="112"/>
    </row>
    <row r="507" spans="1:2">
      <c r="A507" s="111"/>
      <c r="B507" s="112"/>
    </row>
    <row r="508" spans="1:2">
      <c r="A508" s="111"/>
      <c r="B508" s="112"/>
    </row>
    <row r="509" spans="1:2">
      <c r="A509" s="111"/>
      <c r="B509" s="112"/>
    </row>
    <row r="510" spans="1:2">
      <c r="A510" s="111"/>
      <c r="B510" s="112"/>
    </row>
    <row r="511" spans="1:2">
      <c r="A511" s="111"/>
      <c r="B511" s="112"/>
    </row>
    <row r="512" spans="1:2">
      <c r="A512" s="111"/>
      <c r="B512" s="112"/>
    </row>
    <row r="513" spans="1:2">
      <c r="A513" s="111"/>
      <c r="B513" s="112"/>
    </row>
    <row r="514" spans="1:2">
      <c r="A514" s="111"/>
      <c r="B514" s="112"/>
    </row>
    <row r="515" spans="1:2">
      <c r="A515" s="111"/>
      <c r="B515" s="112"/>
    </row>
    <row r="516" spans="1:2">
      <c r="A516" s="111"/>
      <c r="B516" s="112"/>
    </row>
    <row r="517" spans="1:2">
      <c r="A517" s="111"/>
      <c r="B517" s="112"/>
    </row>
    <row r="518" spans="1:2">
      <c r="A518" s="111"/>
      <c r="B518" s="112"/>
    </row>
    <row r="519" spans="1:2">
      <c r="A519" s="111"/>
      <c r="B519" s="112"/>
    </row>
    <row r="520" spans="1:2">
      <c r="A520" s="111"/>
      <c r="B520" s="112"/>
    </row>
    <row r="521" spans="1:2">
      <c r="A521" s="111"/>
      <c r="B521" s="112"/>
    </row>
    <row r="522" spans="1:2">
      <c r="A522" s="111"/>
      <c r="B522" s="112"/>
    </row>
    <row r="523" spans="1:2">
      <c r="A523" s="111"/>
      <c r="B523" s="112"/>
    </row>
    <row r="524" spans="1:2">
      <c r="A524" s="111"/>
      <c r="B524" s="112"/>
    </row>
    <row r="525" spans="1:2">
      <c r="A525" s="111"/>
      <c r="B525" s="112"/>
    </row>
    <row r="526" spans="1:2">
      <c r="A526" s="111"/>
      <c r="B526" s="112"/>
    </row>
    <row r="527" spans="1:2">
      <c r="A527" s="111"/>
      <c r="B527" s="112"/>
    </row>
    <row r="528" spans="1:2">
      <c r="A528" s="111"/>
      <c r="B528" s="112"/>
    </row>
    <row r="529" spans="1:2">
      <c r="A529" s="111"/>
      <c r="B529" s="112"/>
    </row>
    <row r="530" spans="1:2">
      <c r="A530" s="111"/>
      <c r="B530" s="112"/>
    </row>
    <row r="531" spans="1:2">
      <c r="A531" s="111"/>
      <c r="B531" s="112"/>
    </row>
    <row r="532" spans="1:2">
      <c r="A532" s="111"/>
      <c r="B532" s="112"/>
    </row>
    <row r="533" spans="1:2">
      <c r="A533" s="111"/>
      <c r="B533" s="112"/>
    </row>
    <row r="534" spans="1:2">
      <c r="A534" s="111"/>
      <c r="B534" s="112"/>
    </row>
    <row r="535" spans="1:2">
      <c r="A535" s="111"/>
      <c r="B535" s="112"/>
    </row>
    <row r="536" spans="1:2">
      <c r="A536" s="111"/>
      <c r="B536" s="112"/>
    </row>
    <row r="537" spans="1:2">
      <c r="A537" s="111"/>
      <c r="B537" s="112"/>
    </row>
    <row r="538" spans="1:2">
      <c r="A538" s="111"/>
      <c r="B538" s="112"/>
    </row>
    <row r="539" spans="1:2">
      <c r="A539" s="111"/>
      <c r="B539" s="112"/>
    </row>
    <row r="540" spans="1:2">
      <c r="A540" s="111"/>
      <c r="B540" s="112"/>
    </row>
    <row r="541" spans="1:2">
      <c r="A541" s="111"/>
      <c r="B541" s="112"/>
    </row>
    <row r="542" spans="1:2">
      <c r="A542" s="111"/>
      <c r="B542" s="112"/>
    </row>
    <row r="543" spans="1:2">
      <c r="A543" s="111"/>
      <c r="B543" s="112"/>
    </row>
    <row r="544" spans="1:2">
      <c r="A544" s="111"/>
      <c r="B544" s="112"/>
    </row>
    <row r="545" spans="1:2">
      <c r="A545" s="111"/>
      <c r="B545" s="112"/>
    </row>
    <row r="546" spans="1:2">
      <c r="A546" s="111"/>
      <c r="B546" s="112"/>
    </row>
    <row r="547" spans="1:2">
      <c r="A547" s="111"/>
      <c r="B547" s="112"/>
    </row>
    <row r="548" spans="1:2">
      <c r="A548" s="111"/>
      <c r="B548" s="112"/>
    </row>
    <row r="549" spans="1:2">
      <c r="A549" s="111"/>
      <c r="B549" s="112"/>
    </row>
    <row r="550" spans="1:2">
      <c r="A550" s="111"/>
      <c r="B550" s="112"/>
    </row>
    <row r="551" spans="1:2">
      <c r="A551" s="111"/>
      <c r="B551" s="112"/>
    </row>
    <row r="552" spans="1:2">
      <c r="A552" s="111"/>
      <c r="B552" s="112"/>
    </row>
    <row r="553" spans="1:2">
      <c r="A553" s="111"/>
      <c r="B553" s="112"/>
    </row>
    <row r="554" spans="1:2">
      <c r="A554" s="111"/>
      <c r="B554" s="112"/>
    </row>
    <row r="555" spans="1:2">
      <c r="A555" s="111"/>
      <c r="B555" s="112"/>
    </row>
    <row r="556" spans="1:2">
      <c r="A556" s="111"/>
      <c r="B556" s="112"/>
    </row>
    <row r="557" spans="1:2">
      <c r="A557" s="111"/>
      <c r="B557" s="112"/>
    </row>
    <row r="558" spans="1:2">
      <c r="A558" s="111"/>
      <c r="B558" s="112"/>
    </row>
    <row r="559" spans="1:2">
      <c r="A559" s="111"/>
      <c r="B559" s="112"/>
    </row>
    <row r="560" spans="1:2">
      <c r="A560" s="111"/>
      <c r="B560" s="112"/>
    </row>
    <row r="561" spans="1:2">
      <c r="A561" s="111"/>
      <c r="B561" s="112"/>
    </row>
    <row r="562" spans="1:2">
      <c r="A562" s="111"/>
      <c r="B562" s="112"/>
    </row>
    <row r="563" spans="1:2">
      <c r="A563" s="111"/>
      <c r="B563" s="112"/>
    </row>
    <row r="564" spans="1:2">
      <c r="A564" s="111"/>
      <c r="B564" s="112"/>
    </row>
    <row r="565" spans="1:2">
      <c r="A565" s="111"/>
      <c r="B565" s="112"/>
    </row>
    <row r="566" spans="1:2">
      <c r="A566" s="111"/>
      <c r="B566" s="112"/>
    </row>
    <row r="567" spans="1:2">
      <c r="A567" s="111"/>
      <c r="B567" s="112"/>
    </row>
    <row r="568" spans="1:2">
      <c r="A568" s="111"/>
      <c r="B568" s="112"/>
    </row>
    <row r="569" spans="1:2">
      <c r="A569" s="111"/>
      <c r="B569" s="112"/>
    </row>
    <row r="570" spans="1:2">
      <c r="A570" s="111"/>
      <c r="B570" s="112"/>
    </row>
    <row r="571" spans="1:2">
      <c r="A571" s="111"/>
      <c r="B571" s="112"/>
    </row>
    <row r="572" spans="1:2">
      <c r="A572" s="111"/>
      <c r="B572" s="112"/>
    </row>
    <row r="573" spans="1:2">
      <c r="A573" s="111"/>
      <c r="B573" s="112"/>
    </row>
    <row r="574" spans="1:2">
      <c r="A574" s="111"/>
      <c r="B574" s="112"/>
    </row>
    <row r="575" spans="1:2">
      <c r="A575" s="111"/>
      <c r="B575" s="112"/>
    </row>
    <row r="576" spans="1:2">
      <c r="A576" s="111"/>
      <c r="B576" s="112"/>
    </row>
    <row r="577" spans="1:2">
      <c r="A577" s="111"/>
      <c r="B577" s="112"/>
    </row>
    <row r="578" spans="1:2">
      <c r="A578" s="111"/>
      <c r="B578" s="112"/>
    </row>
    <row r="579" spans="1:2">
      <c r="A579" s="111"/>
      <c r="B579" s="112"/>
    </row>
    <row r="580" spans="1:2">
      <c r="A580" s="111"/>
      <c r="B580" s="112"/>
    </row>
    <row r="581" spans="1:2">
      <c r="A581" s="111"/>
      <c r="B581" s="112"/>
    </row>
    <row r="582" spans="1:2">
      <c r="A582" s="111"/>
      <c r="B582" s="112"/>
    </row>
    <row r="583" spans="1:2">
      <c r="A583" s="111"/>
      <c r="B583" s="112"/>
    </row>
    <row r="584" spans="1:2">
      <c r="A584" s="111"/>
      <c r="B584" s="112"/>
    </row>
    <row r="585" spans="1:2">
      <c r="A585" s="111"/>
      <c r="B585" s="112"/>
    </row>
    <row r="586" spans="1:2">
      <c r="A586" s="111"/>
      <c r="B586" s="112"/>
    </row>
    <row r="587" spans="1:2">
      <c r="A587" s="111"/>
      <c r="B587" s="112"/>
    </row>
    <row r="588" spans="1:2">
      <c r="A588" s="111"/>
      <c r="B588" s="112"/>
    </row>
    <row r="589" spans="1:2">
      <c r="A589" s="111"/>
      <c r="B589" s="112"/>
    </row>
    <row r="590" spans="1:2">
      <c r="A590" s="111"/>
      <c r="B590" s="112"/>
    </row>
    <row r="591" spans="1:2">
      <c r="A591" s="111"/>
      <c r="B591" s="112"/>
    </row>
    <row r="592" spans="1:2">
      <c r="A592" s="111"/>
      <c r="B592" s="112"/>
    </row>
    <row r="593" spans="1:2">
      <c r="A593" s="111"/>
      <c r="B593" s="112"/>
    </row>
    <row r="594" spans="1:2">
      <c r="A594" s="111"/>
      <c r="B594" s="112"/>
    </row>
    <row r="595" spans="1:2">
      <c r="A595" s="111"/>
      <c r="B595" s="112"/>
    </row>
    <row r="596" spans="1:2">
      <c r="A596" s="111"/>
      <c r="B596" s="112"/>
    </row>
    <row r="597" spans="1:2">
      <c r="A597" s="111"/>
      <c r="B597" s="112"/>
    </row>
    <row r="598" spans="1:2">
      <c r="A598" s="111"/>
      <c r="B598" s="112"/>
    </row>
    <row r="599" spans="1:2">
      <c r="A599" s="111"/>
      <c r="B599" s="112"/>
    </row>
    <row r="600" spans="1:2">
      <c r="A600" s="111"/>
      <c r="B600" s="112"/>
    </row>
    <row r="601" spans="1:2">
      <c r="A601" s="111"/>
      <c r="B601" s="112"/>
    </row>
    <row r="602" spans="1:2">
      <c r="A602" s="111"/>
      <c r="B602" s="112"/>
    </row>
    <row r="603" spans="1:2">
      <c r="A603" s="111"/>
      <c r="B603" s="112"/>
    </row>
    <row r="604" spans="1:2">
      <c r="A604" s="111"/>
      <c r="B604" s="112"/>
    </row>
    <row r="605" spans="1:2">
      <c r="A605" s="111"/>
      <c r="B605" s="112"/>
    </row>
    <row r="606" spans="1:2">
      <c r="A606" s="111"/>
      <c r="B606" s="112"/>
    </row>
    <row r="607" spans="1:2">
      <c r="A607" s="111"/>
      <c r="B607" s="112"/>
    </row>
    <row r="608" spans="1:2">
      <c r="A608" s="111"/>
      <c r="B608" s="112"/>
    </row>
    <row r="609" spans="1:2">
      <c r="A609" s="111"/>
      <c r="B609" s="112"/>
    </row>
    <row r="610" spans="1:2">
      <c r="A610" s="111"/>
      <c r="B610" s="112"/>
    </row>
    <row r="611" spans="1:2">
      <c r="A611" s="111"/>
      <c r="B611" s="112"/>
    </row>
    <row r="612" spans="1:2">
      <c r="A612" s="111"/>
      <c r="B612" s="112"/>
    </row>
    <row r="613" spans="1:2">
      <c r="A613" s="111"/>
      <c r="B613" s="112"/>
    </row>
    <row r="614" spans="1:2">
      <c r="A614" s="111"/>
      <c r="B614" s="112"/>
    </row>
    <row r="615" spans="1:2">
      <c r="A615" s="111"/>
      <c r="B615" s="112"/>
    </row>
    <row r="616" spans="1:2">
      <c r="A616" s="111"/>
      <c r="B616" s="112"/>
    </row>
    <row r="617" spans="1:2">
      <c r="A617" s="111"/>
      <c r="B617" s="112"/>
    </row>
    <row r="618" spans="1:2">
      <c r="A618" s="111"/>
      <c r="B618" s="112"/>
    </row>
    <row r="619" spans="1:2">
      <c r="A619" s="111"/>
      <c r="B619" s="112"/>
    </row>
    <row r="620" spans="1:2">
      <c r="A620" s="111"/>
      <c r="B620" s="112"/>
    </row>
    <row r="621" spans="1:2">
      <c r="A621" s="111"/>
      <c r="B621" s="112"/>
    </row>
    <row r="622" spans="1:2">
      <c r="A622" s="111"/>
      <c r="B622" s="112"/>
    </row>
    <row r="623" spans="1:2">
      <c r="A623" s="111"/>
      <c r="B623" s="112"/>
    </row>
    <row r="624" spans="1:2">
      <c r="A624" s="111"/>
      <c r="B624" s="112"/>
    </row>
    <row r="625" spans="1:2">
      <c r="A625" s="111"/>
      <c r="B625" s="112"/>
    </row>
    <row r="626" spans="1:2">
      <c r="A626" s="111"/>
      <c r="B626" s="112"/>
    </row>
    <row r="627" spans="1:2">
      <c r="A627" s="111"/>
      <c r="B627" s="112"/>
    </row>
    <row r="628" spans="1:2">
      <c r="A628" s="111"/>
      <c r="B628" s="112"/>
    </row>
    <row r="629" spans="1:2">
      <c r="A629" s="111"/>
      <c r="B629" s="112"/>
    </row>
    <row r="630" spans="1:2">
      <c r="A630" s="111"/>
      <c r="B630" s="112"/>
    </row>
    <row r="631" spans="1:2">
      <c r="A631" s="111"/>
      <c r="B631" s="112"/>
    </row>
    <row r="632" spans="1:2">
      <c r="A632" s="111"/>
      <c r="B632" s="112"/>
    </row>
    <row r="633" spans="1:2">
      <c r="A633" s="111"/>
      <c r="B633" s="112"/>
    </row>
    <row r="634" spans="1:2">
      <c r="A634" s="111"/>
      <c r="B634" s="112"/>
    </row>
    <row r="635" spans="1:2">
      <c r="A635" s="111"/>
      <c r="B635" s="112"/>
    </row>
    <row r="636" spans="1:2">
      <c r="A636" s="111"/>
      <c r="B636" s="112"/>
    </row>
    <row r="637" spans="1:2">
      <c r="A637" s="111"/>
      <c r="B637" s="112"/>
    </row>
    <row r="638" spans="1:2">
      <c r="A638" s="111"/>
      <c r="B638" s="112"/>
    </row>
    <row r="639" spans="1:2">
      <c r="A639" s="111"/>
      <c r="B639" s="112"/>
    </row>
    <row r="640" spans="1:2">
      <c r="A640" s="111"/>
      <c r="B640" s="112"/>
    </row>
    <row r="641" spans="1:2">
      <c r="A641" s="111"/>
      <c r="B641" s="112"/>
    </row>
    <row r="642" spans="1:2">
      <c r="A642" s="111"/>
      <c r="B642" s="112"/>
    </row>
    <row r="643" spans="1:2">
      <c r="A643" s="111"/>
      <c r="B643" s="112"/>
    </row>
    <row r="644" spans="1:2">
      <c r="A644" s="111"/>
      <c r="B644" s="112"/>
    </row>
    <row r="645" spans="1:2">
      <c r="A645" s="111"/>
      <c r="B645" s="112"/>
    </row>
    <row r="646" spans="1:2">
      <c r="A646" s="111"/>
      <c r="B646" s="112"/>
    </row>
    <row r="647" spans="1:2">
      <c r="A647" s="111"/>
      <c r="B647" s="112"/>
    </row>
    <row r="648" spans="1:2">
      <c r="A648" s="111"/>
      <c r="B648" s="112"/>
    </row>
    <row r="649" spans="1:2">
      <c r="A649" s="111"/>
      <c r="B649" s="112"/>
    </row>
    <row r="650" spans="1:2">
      <c r="A650" s="111"/>
      <c r="B650" s="112"/>
    </row>
    <row r="651" spans="1:2">
      <c r="A651" s="111"/>
      <c r="B651" s="112"/>
    </row>
    <row r="652" spans="1:2">
      <c r="A652" s="111"/>
      <c r="B652" s="112"/>
    </row>
    <row r="653" spans="1:2">
      <c r="A653" s="111"/>
      <c r="B653" s="112"/>
    </row>
    <row r="654" spans="1:2">
      <c r="A654" s="111"/>
      <c r="B654" s="112"/>
    </row>
    <row r="655" spans="1:2">
      <c r="A655" s="111"/>
      <c r="B655" s="112"/>
    </row>
    <row r="656" spans="1:2">
      <c r="A656" s="111"/>
      <c r="B656" s="112"/>
    </row>
    <row r="657" spans="1:2">
      <c r="A657" s="111"/>
      <c r="B657" s="112"/>
    </row>
    <row r="658" spans="1:2">
      <c r="A658" s="111"/>
      <c r="B658" s="112"/>
    </row>
    <row r="659" spans="1:2">
      <c r="A659" s="111"/>
      <c r="B659" s="112"/>
    </row>
    <row r="660" spans="1:2">
      <c r="A660" s="111"/>
      <c r="B660" s="112"/>
    </row>
    <row r="661" spans="1:2">
      <c r="A661" s="111"/>
      <c r="B661" s="112"/>
    </row>
    <row r="662" spans="1:2">
      <c r="A662" s="111"/>
      <c r="B662" s="112"/>
    </row>
    <row r="663" spans="1:2">
      <c r="A663" s="111"/>
      <c r="B663" s="112"/>
    </row>
    <row r="664" spans="1:2">
      <c r="A664" s="111"/>
      <c r="B664" s="112"/>
    </row>
    <row r="665" spans="1:2">
      <c r="A665" s="111"/>
      <c r="B665" s="112"/>
    </row>
    <row r="666" spans="1:2">
      <c r="A666" s="111"/>
      <c r="B666" s="112"/>
    </row>
    <row r="667" spans="1:2">
      <c r="A667" s="111"/>
      <c r="B667" s="112"/>
    </row>
    <row r="668" spans="1:2">
      <c r="A668" s="111"/>
      <c r="B668" s="112"/>
    </row>
    <row r="669" spans="1:2">
      <c r="A669" s="111"/>
      <c r="B669" s="112"/>
    </row>
    <row r="670" spans="1:2">
      <c r="A670" s="111"/>
      <c r="B670" s="112"/>
    </row>
    <row r="671" spans="1:2">
      <c r="A671" s="111"/>
      <c r="B671" s="112"/>
    </row>
    <row r="672" spans="1:2">
      <c r="A672" s="111"/>
      <c r="B672" s="112"/>
    </row>
    <row r="673" spans="1:2">
      <c r="A673" s="111"/>
      <c r="B673" s="112"/>
    </row>
    <row r="674" spans="1:2">
      <c r="A674" s="111"/>
      <c r="B674" s="112"/>
    </row>
    <row r="675" spans="1:2">
      <c r="A675" s="111"/>
      <c r="B675" s="112"/>
    </row>
    <row r="676" spans="1:2">
      <c r="A676" s="111"/>
      <c r="B676" s="112"/>
    </row>
    <row r="677" spans="1:2">
      <c r="A677" s="111"/>
      <c r="B677" s="112"/>
    </row>
    <row r="678" spans="1:2">
      <c r="A678" s="111"/>
      <c r="B678" s="112"/>
    </row>
    <row r="679" spans="1:2">
      <c r="A679" s="111"/>
      <c r="B679" s="112"/>
    </row>
    <row r="680" spans="1:2">
      <c r="A680" s="111"/>
      <c r="B680" s="112"/>
    </row>
    <row r="681" spans="1:2">
      <c r="A681" s="111"/>
      <c r="B681" s="112"/>
    </row>
    <row r="682" spans="1:2">
      <c r="A682" s="111"/>
      <c r="B682" s="112"/>
    </row>
    <row r="683" spans="1:2">
      <c r="A683" s="111"/>
      <c r="B683" s="112"/>
    </row>
    <row r="684" spans="1:2">
      <c r="A684" s="111"/>
      <c r="B684" s="112"/>
    </row>
    <row r="685" spans="1:2">
      <c r="A685" s="111"/>
      <c r="B685" s="112"/>
    </row>
    <row r="686" spans="1:2">
      <c r="A686" s="111"/>
      <c r="B686" s="112"/>
    </row>
    <row r="687" spans="1:2">
      <c r="A687" s="111"/>
      <c r="B687" s="112"/>
    </row>
    <row r="688" spans="1:2">
      <c r="A688" s="111"/>
      <c r="B688" s="112"/>
    </row>
    <row r="689" spans="1:2">
      <c r="A689" s="111"/>
      <c r="B689" s="112"/>
    </row>
    <row r="690" spans="1:2">
      <c r="A690" s="111"/>
      <c r="B690" s="112"/>
    </row>
    <row r="691" spans="1:2">
      <c r="A691" s="111"/>
      <c r="B691" s="112"/>
    </row>
    <row r="692" spans="1:2">
      <c r="A692" s="111"/>
      <c r="B692" s="112"/>
    </row>
    <row r="693" spans="1:2">
      <c r="A693" s="111"/>
      <c r="B693" s="112"/>
    </row>
    <row r="694" spans="1:2">
      <c r="A694" s="111"/>
      <c r="B694" s="112"/>
    </row>
    <row r="695" spans="1:2">
      <c r="A695" s="111"/>
      <c r="B695" s="112"/>
    </row>
    <row r="696" spans="1:2">
      <c r="A696" s="111"/>
      <c r="B696" s="112"/>
    </row>
    <row r="697" spans="1:2">
      <c r="A697" s="111"/>
      <c r="B697" s="112"/>
    </row>
    <row r="698" spans="1:2">
      <c r="A698" s="111"/>
      <c r="B698" s="112"/>
    </row>
    <row r="699" spans="1:2">
      <c r="A699" s="111"/>
      <c r="B699" s="112"/>
    </row>
    <row r="700" spans="1:2">
      <c r="A700" s="111"/>
      <c r="B700" s="112"/>
    </row>
    <row r="701" spans="1:2">
      <c r="A701" s="111"/>
      <c r="B701" s="112"/>
    </row>
    <row r="702" spans="1:2">
      <c r="A702" s="111"/>
      <c r="B702" s="112"/>
    </row>
    <row r="703" spans="1:2">
      <c r="A703" s="111"/>
      <c r="B703" s="112"/>
    </row>
    <row r="704" spans="1:2">
      <c r="A704" s="111"/>
      <c r="B704" s="112"/>
    </row>
    <row r="705" spans="1:2">
      <c r="A705" s="111"/>
      <c r="B705" s="112"/>
    </row>
    <row r="706" spans="1:2">
      <c r="A706" s="111"/>
      <c r="B706" s="112"/>
    </row>
    <row r="707" spans="1:2">
      <c r="A707" s="111"/>
      <c r="B707" s="112"/>
    </row>
    <row r="708" spans="1:2">
      <c r="A708" s="111"/>
      <c r="B708" s="112"/>
    </row>
    <row r="709" spans="1:2">
      <c r="A709" s="111"/>
      <c r="B709" s="112"/>
    </row>
    <row r="710" spans="1:2">
      <c r="A710" s="111"/>
      <c r="B710" s="112"/>
    </row>
    <row r="711" spans="1:2">
      <c r="A711" s="111"/>
      <c r="B711" s="112"/>
    </row>
    <row r="712" spans="1:2">
      <c r="A712" s="111"/>
      <c r="B712" s="112"/>
    </row>
    <row r="713" spans="1:2">
      <c r="A713" s="111"/>
      <c r="B713" s="112"/>
    </row>
    <row r="714" spans="1:2">
      <c r="A714" s="111"/>
      <c r="B714" s="112"/>
    </row>
    <row r="715" spans="1:2">
      <c r="A715" s="111"/>
      <c r="B715" s="112"/>
    </row>
    <row r="716" spans="1:2">
      <c r="A716" s="111"/>
      <c r="B716" s="112"/>
    </row>
    <row r="717" spans="1:2">
      <c r="A717" s="111"/>
      <c r="B717" s="112"/>
    </row>
    <row r="718" spans="1:2">
      <c r="A718" s="111"/>
      <c r="B718" s="112"/>
    </row>
    <row r="719" spans="1:2">
      <c r="A719" s="111"/>
      <c r="B719" s="112"/>
    </row>
    <row r="720" spans="1:2">
      <c r="A720" s="111"/>
      <c r="B720" s="112"/>
    </row>
    <row r="721" spans="1:2">
      <c r="A721" s="111"/>
      <c r="B721" s="112"/>
    </row>
    <row r="722" spans="1:2">
      <c r="A722" s="111"/>
      <c r="B722" s="112"/>
    </row>
    <row r="723" spans="1:2">
      <c r="A723" s="111"/>
      <c r="B723" s="112"/>
    </row>
    <row r="724" spans="1:2">
      <c r="A724" s="111"/>
      <c r="B724" s="112"/>
    </row>
    <row r="725" spans="1:2">
      <c r="A725" s="111"/>
      <c r="B725" s="112"/>
    </row>
    <row r="726" spans="1:2">
      <c r="A726" s="111"/>
      <c r="B726" s="112"/>
    </row>
    <row r="727" spans="1:2">
      <c r="A727" s="111"/>
      <c r="B727" s="112"/>
    </row>
    <row r="728" spans="1:2">
      <c r="A728" s="111"/>
      <c r="B728" s="112"/>
    </row>
    <row r="729" spans="1:2">
      <c r="A729" s="111"/>
      <c r="B729" s="112"/>
    </row>
    <row r="730" spans="1:2">
      <c r="A730" s="111"/>
      <c r="B730" s="112"/>
    </row>
    <row r="731" spans="1:2">
      <c r="A731" s="111"/>
      <c r="B731" s="112"/>
    </row>
    <row r="732" spans="1:2">
      <c r="A732" s="111"/>
      <c r="B732" s="112"/>
    </row>
    <row r="733" spans="1:2">
      <c r="A733" s="111"/>
      <c r="B733" s="112"/>
    </row>
    <row r="734" spans="1:2">
      <c r="A734" s="111"/>
      <c r="B734" s="112"/>
    </row>
    <row r="735" spans="1:2">
      <c r="A735" s="111"/>
      <c r="B735" s="112"/>
    </row>
  </sheetData>
  <mergeCells count="5">
    <mergeCell ref="A2:F2"/>
    <mergeCell ref="A4:C4"/>
    <mergeCell ref="D4:D5"/>
    <mergeCell ref="E4:E5"/>
    <mergeCell ref="F4:F5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showGridLines="0" showZeros="0" zoomScale="93" zoomScaleNormal="93" workbookViewId="0">
      <pane ySplit="4" topLeftCell="A5" activePane="bottomLeft" state="frozen"/>
      <selection/>
      <selection pane="bottomLeft" activeCell="A2" sqref="A2:B10"/>
    </sheetView>
  </sheetViews>
  <sheetFormatPr defaultColWidth="9" defaultRowHeight="13.5" outlineLevelCol="1"/>
  <cols>
    <col min="1" max="1" width="56.7" style="150" customWidth="1"/>
    <col min="2" max="2" width="30.6" style="150" customWidth="1"/>
    <col min="3" max="16384" width="9" style="150"/>
  </cols>
  <sheetData>
    <row r="1" ht="18" customHeight="1" spans="1:1">
      <c r="A1" s="92" t="s">
        <v>29</v>
      </c>
    </row>
    <row r="2" s="148" customFormat="1" ht="20.25" spans="1:2">
      <c r="A2" s="234" t="s">
        <v>30</v>
      </c>
      <c r="B2" s="234"/>
    </row>
    <row r="3" ht="20.25" customHeight="1" spans="2:2">
      <c r="B3" s="263" t="s">
        <v>31</v>
      </c>
    </row>
    <row r="4" ht="31.5" customHeight="1" spans="1:2">
      <c r="A4" s="137" t="s">
        <v>32</v>
      </c>
      <c r="B4" s="137" t="s">
        <v>33</v>
      </c>
    </row>
    <row r="5" ht="20.1" customHeight="1" spans="1:2">
      <c r="A5" s="132" t="s">
        <v>34</v>
      </c>
      <c r="B5" s="132">
        <f>SUM(B6:B21)</f>
        <v>110778</v>
      </c>
    </row>
    <row r="6" ht="20.1" customHeight="1" spans="1:2">
      <c r="A6" s="132" t="s">
        <v>35</v>
      </c>
      <c r="B6" s="132">
        <v>46800</v>
      </c>
    </row>
    <row r="7" ht="20.1" customHeight="1" spans="1:2">
      <c r="A7" s="132" t="s">
        <v>36</v>
      </c>
      <c r="B7" s="132">
        <v>4200</v>
      </c>
    </row>
    <row r="8" ht="20.1" customHeight="1" spans="1:2">
      <c r="A8" s="132" t="s">
        <v>37</v>
      </c>
      <c r="B8" s="132"/>
    </row>
    <row r="9" ht="20.1" customHeight="1" spans="1:2">
      <c r="A9" s="132" t="s">
        <v>38</v>
      </c>
      <c r="B9" s="132">
        <v>1322</v>
      </c>
    </row>
    <row r="10" ht="20.1" customHeight="1" spans="1:2">
      <c r="A10" s="132" t="s">
        <v>39</v>
      </c>
      <c r="B10" s="132">
        <v>2010</v>
      </c>
    </row>
    <row r="11" ht="20.1" customHeight="1" spans="1:2">
      <c r="A11" s="132" t="s">
        <v>40</v>
      </c>
      <c r="B11" s="132">
        <v>8424</v>
      </c>
    </row>
    <row r="12" ht="20.1" customHeight="1" spans="1:2">
      <c r="A12" s="132" t="s">
        <v>41</v>
      </c>
      <c r="B12" s="132">
        <v>2700</v>
      </c>
    </row>
    <row r="13" ht="20.1" customHeight="1" spans="1:2">
      <c r="A13" s="132" t="s">
        <v>42</v>
      </c>
      <c r="B13" s="132">
        <v>2000</v>
      </c>
    </row>
    <row r="14" ht="20.1" customHeight="1" spans="1:2">
      <c r="A14" s="132" t="s">
        <v>43</v>
      </c>
      <c r="B14" s="132">
        <v>2485</v>
      </c>
    </row>
    <row r="15" ht="20.1" customHeight="1" spans="1:2">
      <c r="A15" s="132" t="s">
        <v>44</v>
      </c>
      <c r="B15" s="132">
        <v>12500</v>
      </c>
    </row>
    <row r="16" ht="20.1" customHeight="1" spans="1:2">
      <c r="A16" s="132" t="s">
        <v>45</v>
      </c>
      <c r="B16" s="132">
        <v>2000</v>
      </c>
    </row>
    <row r="17" ht="20.1" customHeight="1" spans="1:2">
      <c r="A17" s="132" t="s">
        <v>46</v>
      </c>
      <c r="B17" s="132">
        <v>3500</v>
      </c>
    </row>
    <row r="18" ht="20.1" customHeight="1" spans="1:2">
      <c r="A18" s="132" t="s">
        <v>47</v>
      </c>
      <c r="B18" s="132">
        <v>22746</v>
      </c>
    </row>
    <row r="19" ht="20.1" customHeight="1" spans="1:2">
      <c r="A19" s="132" t="s">
        <v>48</v>
      </c>
      <c r="B19" s="132"/>
    </row>
    <row r="20" ht="20.1" customHeight="1" spans="1:2">
      <c r="A20" s="132" t="s">
        <v>49</v>
      </c>
      <c r="B20" s="132">
        <v>91</v>
      </c>
    </row>
    <row r="21" ht="20.1" customHeight="1" spans="1:2">
      <c r="A21" s="132" t="s">
        <v>50</v>
      </c>
      <c r="B21" s="132"/>
    </row>
    <row r="22" ht="21" customHeight="1" spans="1:2">
      <c r="A22" s="132" t="s">
        <v>51</v>
      </c>
      <c r="B22" s="132">
        <f>SUM(B23:B30)</f>
        <v>24250</v>
      </c>
    </row>
    <row r="23" ht="20.1" customHeight="1" spans="1:2">
      <c r="A23" s="132" t="s">
        <v>52</v>
      </c>
      <c r="B23" s="132">
        <v>6250</v>
      </c>
    </row>
    <row r="24" ht="20.1" customHeight="1" spans="1:2">
      <c r="A24" s="132" t="s">
        <v>53</v>
      </c>
      <c r="B24" s="132">
        <v>8000</v>
      </c>
    </row>
    <row r="25" ht="20.1" customHeight="1" spans="1:2">
      <c r="A25" s="132" t="s">
        <v>54</v>
      </c>
      <c r="B25" s="132">
        <v>5200</v>
      </c>
    </row>
    <row r="26" ht="20.1" customHeight="1" spans="1:2">
      <c r="A26" s="132" t="s">
        <v>55</v>
      </c>
      <c r="B26" s="132"/>
    </row>
    <row r="27" ht="20.1" customHeight="1" spans="1:2">
      <c r="A27" s="132" t="s">
        <v>56</v>
      </c>
      <c r="B27" s="132">
        <v>2600</v>
      </c>
    </row>
    <row r="28" ht="20.1" customHeight="1" spans="1:2">
      <c r="A28" s="132" t="s">
        <v>57</v>
      </c>
      <c r="B28" s="132"/>
    </row>
    <row r="29" s="270" customFormat="1" ht="20.1" customHeight="1" spans="1:2">
      <c r="A29" s="132" t="s">
        <v>58</v>
      </c>
      <c r="B29" s="271"/>
    </row>
    <row r="30" s="270" customFormat="1" ht="20.1" customHeight="1" spans="1:2">
      <c r="A30" s="132" t="s">
        <v>59</v>
      </c>
      <c r="B30" s="132">
        <v>2200</v>
      </c>
    </row>
    <row r="31" s="270" customFormat="1" ht="20.1" customHeight="1" spans="1:2">
      <c r="A31" s="132" t="s">
        <v>60</v>
      </c>
      <c r="B31" s="271"/>
    </row>
    <row r="32" ht="20.1" customHeight="1" spans="1:2">
      <c r="A32" s="132" t="s">
        <v>60</v>
      </c>
      <c r="B32" s="132"/>
    </row>
    <row r="33" ht="20.1" customHeight="1" spans="1:2">
      <c r="A33" s="259" t="s">
        <v>61</v>
      </c>
      <c r="B33" s="132">
        <f>B5+B22</f>
        <v>135028</v>
      </c>
    </row>
    <row r="34" ht="18.75" customHeight="1" spans="1:2">
      <c r="A34" s="272" t="s">
        <v>60</v>
      </c>
      <c r="B34" s="272"/>
    </row>
    <row r="35" ht="20.1" customHeight="1"/>
    <row r="36" ht="20.1" customHeight="1"/>
    <row r="37" ht="20.1" customHeight="1"/>
    <row r="38" ht="20.1" customHeight="1"/>
  </sheetData>
  <mergeCells count="2">
    <mergeCell ref="A2:B2"/>
    <mergeCell ref="A34:B34"/>
  </mergeCells>
  <printOptions horizontalCentered="1"/>
  <pageMargins left="0.47244094488189" right="0.47244094488189" top="0.196850393700787" bottom="0.078740157480315" header="0" footer="0"/>
  <pageSetup paperSize="9" scale="8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:B2"/>
    </sheetView>
  </sheetViews>
  <sheetFormatPr defaultColWidth="9" defaultRowHeight="14.25" outlineLevelCol="1"/>
  <cols>
    <col min="1" max="2" width="39.75" customWidth="1"/>
  </cols>
  <sheetData>
    <row r="1" spans="1:2">
      <c r="A1" s="71" t="s">
        <v>1403</v>
      </c>
      <c r="B1" s="67"/>
    </row>
    <row r="2" ht="22.5" spans="1:2">
      <c r="A2" s="103" t="s">
        <v>1404</v>
      </c>
      <c r="B2" s="103"/>
    </row>
    <row r="3" spans="1:2">
      <c r="A3" s="104"/>
      <c r="B3" s="105" t="s">
        <v>31</v>
      </c>
    </row>
    <row r="4" spans="1:2">
      <c r="A4" s="106" t="s">
        <v>1387</v>
      </c>
      <c r="B4" s="106" t="s">
        <v>33</v>
      </c>
    </row>
    <row r="5" spans="1:2">
      <c r="A5" s="107" t="s">
        <v>1388</v>
      </c>
      <c r="B5" s="107"/>
    </row>
    <row r="6" spans="1:2">
      <c r="A6" s="107" t="s">
        <v>1389</v>
      </c>
      <c r="B6" s="107"/>
    </row>
    <row r="7" spans="1:2">
      <c r="A7" s="107" t="s">
        <v>1390</v>
      </c>
      <c r="B7" s="107"/>
    </row>
    <row r="8" spans="1:2">
      <c r="A8" s="107" t="s">
        <v>1391</v>
      </c>
      <c r="B8" s="107"/>
    </row>
    <row r="9" spans="1:2">
      <c r="A9" s="108" t="s">
        <v>1392</v>
      </c>
      <c r="B9" s="107">
        <v>530</v>
      </c>
    </row>
    <row r="10" spans="1:2">
      <c r="A10" s="109"/>
      <c r="B10" s="110"/>
    </row>
    <row r="11" spans="1:2">
      <c r="A11" s="106" t="s">
        <v>1393</v>
      </c>
      <c r="B11" s="110">
        <v>530</v>
      </c>
    </row>
    <row r="12" spans="1:2">
      <c r="A12" s="108" t="s">
        <v>1394</v>
      </c>
      <c r="B12" s="107"/>
    </row>
    <row r="13" spans="1:2">
      <c r="A13" s="108" t="s">
        <v>1395</v>
      </c>
      <c r="B13" s="107"/>
    </row>
    <row r="14" spans="1:2">
      <c r="A14" s="110"/>
      <c r="B14" s="107"/>
    </row>
    <row r="15" spans="1:2">
      <c r="A15" s="106" t="s">
        <v>1396</v>
      </c>
      <c r="B15" s="107">
        <v>530</v>
      </c>
    </row>
  </sheetData>
  <mergeCells count="1">
    <mergeCell ref="A2:B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16" sqref="I16"/>
    </sheetView>
  </sheetViews>
  <sheetFormatPr defaultColWidth="9" defaultRowHeight="14.25" outlineLevelCol="5"/>
  <cols>
    <col min="1" max="3" width="8.625" customWidth="1"/>
    <col min="4" max="4" width="26.625" customWidth="1"/>
    <col min="5" max="5" width="14.375" customWidth="1"/>
  </cols>
  <sheetData>
    <row r="1" spans="1:2">
      <c r="A1" s="71" t="s">
        <v>1405</v>
      </c>
      <c r="B1" s="71"/>
    </row>
    <row r="2" ht="20.25" spans="1:6">
      <c r="A2" s="73" t="s">
        <v>1406</v>
      </c>
      <c r="B2" s="73"/>
      <c r="C2" s="73"/>
      <c r="D2" s="73"/>
      <c r="E2" s="73"/>
      <c r="F2" s="73"/>
    </row>
    <row r="3" spans="1:6">
      <c r="A3" s="74"/>
      <c r="F3" s="95" t="s">
        <v>31</v>
      </c>
    </row>
    <row r="4" ht="24" customHeight="1" spans="1:6">
      <c r="A4" s="96" t="s">
        <v>277</v>
      </c>
      <c r="B4" s="96"/>
      <c r="C4" s="96"/>
      <c r="D4" s="96" t="s">
        <v>1296</v>
      </c>
      <c r="E4" s="96" t="s">
        <v>1297</v>
      </c>
      <c r="F4" s="96" t="s">
        <v>1298</v>
      </c>
    </row>
    <row r="5" ht="24" customHeight="1" spans="1:6">
      <c r="A5" s="96" t="s">
        <v>1299</v>
      </c>
      <c r="B5" s="97" t="s">
        <v>1300</v>
      </c>
      <c r="C5" s="97" t="s">
        <v>1301</v>
      </c>
      <c r="D5" s="96"/>
      <c r="E5" s="96"/>
      <c r="F5" s="96"/>
    </row>
    <row r="6" ht="24" customHeight="1" spans="1:6">
      <c r="A6" s="98">
        <v>223</v>
      </c>
      <c r="B6" s="99"/>
      <c r="C6" s="99"/>
      <c r="D6" s="100" t="s">
        <v>1399</v>
      </c>
      <c r="E6" s="101">
        <f t="shared" ref="E6:E10" si="0">E7</f>
        <v>70</v>
      </c>
      <c r="F6" s="100"/>
    </row>
    <row r="7" ht="24" customHeight="1" spans="1:6">
      <c r="A7" s="96"/>
      <c r="B7" s="97" t="s">
        <v>1317</v>
      </c>
      <c r="C7" s="97"/>
      <c r="D7" s="102" t="s">
        <v>1400</v>
      </c>
      <c r="E7" s="26">
        <f t="shared" si="0"/>
        <v>70</v>
      </c>
      <c r="F7" s="102"/>
    </row>
    <row r="8" ht="24" customHeight="1" spans="1:6">
      <c r="A8" s="96"/>
      <c r="B8" s="97"/>
      <c r="C8" s="97" t="s">
        <v>1317</v>
      </c>
      <c r="D8" s="102" t="s">
        <v>1400</v>
      </c>
      <c r="E8" s="26">
        <v>70</v>
      </c>
      <c r="F8" s="102"/>
    </row>
    <row r="9" ht="24" customHeight="1" spans="1:6">
      <c r="A9" s="98">
        <v>230</v>
      </c>
      <c r="B9" s="97"/>
      <c r="C9" s="97"/>
      <c r="D9" s="100" t="s">
        <v>1331</v>
      </c>
      <c r="E9" s="26">
        <f t="shared" si="0"/>
        <v>460</v>
      </c>
      <c r="F9" s="102"/>
    </row>
    <row r="10" ht="24" customHeight="1" spans="1:6">
      <c r="A10" s="96"/>
      <c r="B10" s="97" t="s">
        <v>1303</v>
      </c>
      <c r="C10" s="97"/>
      <c r="D10" s="102" t="s">
        <v>1332</v>
      </c>
      <c r="E10" s="26">
        <f t="shared" si="0"/>
        <v>460</v>
      </c>
      <c r="F10" s="102"/>
    </row>
    <row r="11" ht="24" customHeight="1" spans="1:6">
      <c r="A11" s="96"/>
      <c r="B11" s="97"/>
      <c r="C11" s="97" t="s">
        <v>1309</v>
      </c>
      <c r="D11" s="102" t="s">
        <v>1401</v>
      </c>
      <c r="E11" s="26">
        <v>460</v>
      </c>
      <c r="F11" s="102"/>
    </row>
    <row r="12" ht="24" customHeight="1" spans="1:6">
      <c r="A12" s="96"/>
      <c r="B12" s="97"/>
      <c r="C12" s="97"/>
      <c r="D12" s="100" t="s">
        <v>1402</v>
      </c>
      <c r="E12" s="26">
        <f>E6+E9</f>
        <v>530</v>
      </c>
      <c r="F12" s="102"/>
    </row>
  </sheetData>
  <mergeCells count="5">
    <mergeCell ref="A2:F2"/>
    <mergeCell ref="A4:C4"/>
    <mergeCell ref="D4:D5"/>
    <mergeCell ref="E4:E5"/>
    <mergeCell ref="F4:F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8" sqref="A8"/>
    </sheetView>
  </sheetViews>
  <sheetFormatPr defaultColWidth="9" defaultRowHeight="14.25" outlineLevelCol="1"/>
  <cols>
    <col min="1" max="1" width="57.625" customWidth="1"/>
    <col min="2" max="2" width="33" customWidth="1"/>
  </cols>
  <sheetData>
    <row r="1" spans="1:2">
      <c r="A1" s="92" t="s">
        <v>1407</v>
      </c>
      <c r="B1" s="93"/>
    </row>
    <row r="2" ht="33" customHeight="1" spans="1:2">
      <c r="A2" s="84" t="s">
        <v>1408</v>
      </c>
      <c r="B2" s="84"/>
    </row>
    <row r="3" ht="33" customHeight="1" spans="1:2">
      <c r="A3" s="84"/>
      <c r="B3" s="84"/>
    </row>
    <row r="4" ht="15" spans="1:2">
      <c r="A4" s="85"/>
      <c r="B4" s="86" t="s">
        <v>31</v>
      </c>
    </row>
    <row r="5" spans="1:2">
      <c r="A5" s="87" t="s">
        <v>32</v>
      </c>
      <c r="B5" s="87" t="s">
        <v>33</v>
      </c>
    </row>
    <row r="6" spans="1:2">
      <c r="A6" s="88"/>
      <c r="B6" s="88"/>
    </row>
    <row r="7" ht="15" spans="1:2">
      <c r="A7" s="88" t="s">
        <v>1066</v>
      </c>
      <c r="B7" s="88">
        <v>0</v>
      </c>
    </row>
    <row r="8" ht="15" spans="1:2">
      <c r="A8" s="94" t="s">
        <v>1262</v>
      </c>
      <c r="B8" s="89">
        <v>0</v>
      </c>
    </row>
    <row r="9" ht="15" spans="1:2">
      <c r="A9" s="90" t="s">
        <v>1409</v>
      </c>
      <c r="B9" s="91"/>
    </row>
  </sheetData>
  <mergeCells count="3">
    <mergeCell ref="A5:A6"/>
    <mergeCell ref="B5:B6"/>
    <mergeCell ref="A2:B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C20" sqref="C20"/>
    </sheetView>
  </sheetViews>
  <sheetFormatPr defaultColWidth="9" defaultRowHeight="14.25" outlineLevelCol="1"/>
  <cols>
    <col min="1" max="1" width="54.625" customWidth="1"/>
    <col min="2" max="2" width="31.75" customWidth="1"/>
  </cols>
  <sheetData>
    <row r="1" spans="1:2">
      <c r="A1" s="82" t="s">
        <v>1410</v>
      </c>
      <c r="B1" s="83"/>
    </row>
    <row r="2" ht="27" customHeight="1" spans="1:2">
      <c r="A2" s="84" t="s">
        <v>1411</v>
      </c>
      <c r="B2" s="84"/>
    </row>
    <row r="3" ht="27" customHeight="1" spans="1:2">
      <c r="A3" s="84"/>
      <c r="B3" s="84"/>
    </row>
    <row r="4" ht="15" spans="1:2">
      <c r="A4" s="85"/>
      <c r="B4" s="86" t="s">
        <v>31</v>
      </c>
    </row>
    <row r="5" spans="1:2">
      <c r="A5" s="87" t="s">
        <v>1412</v>
      </c>
      <c r="B5" s="87" t="s">
        <v>1413</v>
      </c>
    </row>
    <row r="6" spans="1:2">
      <c r="A6" s="88"/>
      <c r="B6" s="88"/>
    </row>
    <row r="7" ht="15" spans="1:2">
      <c r="A7" s="88" t="s">
        <v>1066</v>
      </c>
      <c r="B7" s="88">
        <v>0</v>
      </c>
    </row>
    <row r="8" ht="15" spans="1:2">
      <c r="A8" s="89" t="s">
        <v>1262</v>
      </c>
      <c r="B8" s="89">
        <v>0</v>
      </c>
    </row>
    <row r="9" ht="15" spans="1:2">
      <c r="A9" s="90" t="s">
        <v>1409</v>
      </c>
      <c r="B9" s="91"/>
    </row>
  </sheetData>
  <mergeCells count="3">
    <mergeCell ref="A5:A6"/>
    <mergeCell ref="B5:B6"/>
    <mergeCell ref="A2:B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8"/>
  <sheetViews>
    <sheetView workbookViewId="0">
      <selection activeCell="F12" sqref="F12"/>
    </sheetView>
  </sheetViews>
  <sheetFormatPr defaultColWidth="9" defaultRowHeight="14.25" outlineLevelCol="1"/>
  <cols>
    <col min="1" max="1" width="50.625" style="69" customWidth="1"/>
    <col min="2" max="2" width="26" style="70" customWidth="1"/>
    <col min="3" max="7" width="12.5" style="69" customWidth="1"/>
    <col min="8" max="16384" width="9" style="69"/>
  </cols>
  <sheetData>
    <row r="1" s="67" customFormat="1" ht="17.25" customHeight="1" spans="1:2">
      <c r="A1" s="71" t="s">
        <v>1414</v>
      </c>
      <c r="B1" s="72"/>
    </row>
    <row r="2" s="68" customFormat="1" ht="21.75" customHeight="1" spans="1:2">
      <c r="A2" s="73" t="s">
        <v>1415</v>
      </c>
      <c r="B2" s="73"/>
    </row>
    <row r="3" ht="19.5" customHeight="1" spans="1:2">
      <c r="A3" s="74"/>
      <c r="B3" s="75" t="s">
        <v>31</v>
      </c>
    </row>
    <row r="4" ht="28.5" customHeight="1" spans="1:2">
      <c r="A4" s="76" t="s">
        <v>1416</v>
      </c>
      <c r="B4" s="76" t="s">
        <v>33</v>
      </c>
    </row>
    <row r="5" ht="28.5" customHeight="1" spans="1:2">
      <c r="A5" s="77" t="s">
        <v>1417</v>
      </c>
      <c r="B5" s="78"/>
    </row>
    <row r="6" ht="28.5" customHeight="1" spans="1:2">
      <c r="A6" s="77" t="s">
        <v>1418</v>
      </c>
      <c r="B6" s="79">
        <v>21034</v>
      </c>
    </row>
    <row r="7" ht="28.5" customHeight="1" spans="1:2">
      <c r="A7" s="77" t="s">
        <v>1419</v>
      </c>
      <c r="B7" s="79">
        <v>45658</v>
      </c>
    </row>
    <row r="8" ht="28.5" customHeight="1" spans="1:2">
      <c r="A8" s="77" t="s">
        <v>1420</v>
      </c>
      <c r="B8" s="79"/>
    </row>
    <row r="9" ht="28.5" customHeight="1" spans="1:2">
      <c r="A9" s="77" t="s">
        <v>1421</v>
      </c>
      <c r="B9" s="79"/>
    </row>
    <row r="10" ht="28.5" customHeight="1" spans="1:2">
      <c r="A10" s="77" t="s">
        <v>1422</v>
      </c>
      <c r="B10" s="79"/>
    </row>
    <row r="11" ht="28.5" customHeight="1" spans="1:2">
      <c r="A11" s="77" t="s">
        <v>1423</v>
      </c>
      <c r="B11" s="79"/>
    </row>
    <row r="12" ht="28.5" customHeight="1" spans="1:2">
      <c r="A12" s="77" t="s">
        <v>1424</v>
      </c>
      <c r="B12" s="79"/>
    </row>
    <row r="13" ht="28.5" customHeight="1" spans="1:2">
      <c r="A13" s="77"/>
      <c r="B13" s="78"/>
    </row>
    <row r="14" ht="28.5" customHeight="1" spans="1:2">
      <c r="A14" s="77"/>
      <c r="B14" s="78"/>
    </row>
    <row r="15" ht="28.5" customHeight="1" spans="1:2">
      <c r="A15" s="77"/>
      <c r="B15" s="78"/>
    </row>
    <row r="16" ht="28.5" customHeight="1" spans="1:2">
      <c r="A16" s="77"/>
      <c r="B16" s="78"/>
    </row>
    <row r="17" ht="28.5" customHeight="1" spans="1:2">
      <c r="A17" s="77"/>
      <c r="B17" s="78"/>
    </row>
    <row r="18" ht="28.5" customHeight="1" spans="1:2">
      <c r="A18" s="77"/>
      <c r="B18" s="78"/>
    </row>
    <row r="19" ht="28.5" customHeight="1" spans="1:2">
      <c r="A19" s="77" t="s">
        <v>1425</v>
      </c>
      <c r="B19" s="79">
        <f>SUM(B5:B12)</f>
        <v>66692</v>
      </c>
    </row>
    <row r="20" ht="28.5" customHeight="1" spans="1:2">
      <c r="A20" s="77" t="s">
        <v>1426</v>
      </c>
      <c r="B20" s="79">
        <v>69918</v>
      </c>
    </row>
    <row r="21" ht="28.5" customHeight="1" spans="1:2">
      <c r="A21" s="77" t="s">
        <v>61</v>
      </c>
      <c r="B21" s="79">
        <f>B19+B20</f>
        <v>136610</v>
      </c>
    </row>
    <row r="22" spans="1:2">
      <c r="A22" s="80"/>
      <c r="B22" s="81"/>
    </row>
    <row r="23" spans="1:2">
      <c r="A23" s="80"/>
      <c r="B23" s="81"/>
    </row>
    <row r="24" spans="1:2">
      <c r="A24" s="80"/>
      <c r="B24" s="81"/>
    </row>
    <row r="25" spans="1:2">
      <c r="A25" s="80"/>
      <c r="B25" s="81"/>
    </row>
    <row r="26" spans="1:2">
      <c r="A26" s="80"/>
      <c r="B26" s="81"/>
    </row>
    <row r="27" spans="1:2">
      <c r="A27" s="80"/>
      <c r="B27" s="81"/>
    </row>
    <row r="28" spans="1:2">
      <c r="A28" s="80"/>
      <c r="B28" s="81"/>
    </row>
    <row r="29" spans="1:2">
      <c r="A29" s="80"/>
      <c r="B29" s="81"/>
    </row>
    <row r="30" spans="1:2">
      <c r="A30" s="80"/>
      <c r="B30" s="81"/>
    </row>
    <row r="31" spans="1:2">
      <c r="A31" s="80"/>
      <c r="B31" s="81"/>
    </row>
    <row r="32" spans="1:2">
      <c r="A32" s="80"/>
      <c r="B32" s="81"/>
    </row>
    <row r="33" spans="1:2">
      <c r="A33" s="80"/>
      <c r="B33" s="81"/>
    </row>
    <row r="34" spans="1:2">
      <c r="A34" s="80"/>
      <c r="B34" s="81"/>
    </row>
    <row r="35" spans="1:2">
      <c r="A35" s="80"/>
      <c r="B35" s="81"/>
    </row>
    <row r="36" spans="1:2">
      <c r="A36" s="80"/>
      <c r="B36" s="81"/>
    </row>
    <row r="37" spans="1:2">
      <c r="A37" s="80"/>
      <c r="B37" s="81"/>
    </row>
    <row r="38" spans="1:2">
      <c r="A38" s="80"/>
      <c r="B38" s="81"/>
    </row>
    <row r="39" spans="1:2">
      <c r="A39" s="80"/>
      <c r="B39" s="81"/>
    </row>
    <row r="40" spans="1:2">
      <c r="A40" s="80"/>
      <c r="B40" s="81"/>
    </row>
    <row r="41" spans="1:2">
      <c r="A41" s="80"/>
      <c r="B41" s="81"/>
    </row>
    <row r="42" spans="1:2">
      <c r="A42" s="80"/>
      <c r="B42" s="81"/>
    </row>
    <row r="43" spans="1:2">
      <c r="A43" s="80"/>
      <c r="B43" s="81"/>
    </row>
    <row r="44" spans="1:2">
      <c r="A44" s="80"/>
      <c r="B44" s="81"/>
    </row>
    <row r="45" spans="1:2">
      <c r="A45" s="80"/>
      <c r="B45" s="81"/>
    </row>
    <row r="46" spans="1:2">
      <c r="A46" s="80"/>
      <c r="B46" s="81"/>
    </row>
    <row r="47" spans="1:2">
      <c r="A47" s="80"/>
      <c r="B47" s="81"/>
    </row>
    <row r="48" spans="1:2">
      <c r="A48" s="80"/>
      <c r="B48" s="81"/>
    </row>
    <row r="49" spans="1:2">
      <c r="A49" s="80"/>
      <c r="B49" s="81"/>
    </row>
    <row r="50" spans="1:2">
      <c r="A50" s="80"/>
      <c r="B50" s="81"/>
    </row>
    <row r="51" spans="1:2">
      <c r="A51" s="80"/>
      <c r="B51" s="81"/>
    </row>
    <row r="52" spans="1:2">
      <c r="A52" s="80"/>
      <c r="B52" s="81"/>
    </row>
    <row r="53" spans="1:2">
      <c r="A53" s="80"/>
      <c r="B53" s="81"/>
    </row>
    <row r="54" spans="1:2">
      <c r="A54" s="80"/>
      <c r="B54" s="81"/>
    </row>
    <row r="55" spans="1:2">
      <c r="A55" s="80"/>
      <c r="B55" s="81"/>
    </row>
    <row r="56" spans="1:2">
      <c r="A56" s="80"/>
      <c r="B56" s="81"/>
    </row>
    <row r="57" spans="1:2">
      <c r="A57" s="80"/>
      <c r="B57" s="81"/>
    </row>
    <row r="58" spans="1:2">
      <c r="A58" s="80"/>
      <c r="B58" s="81"/>
    </row>
    <row r="59" spans="1:2">
      <c r="A59" s="80"/>
      <c r="B59" s="81"/>
    </row>
    <row r="60" spans="1:2">
      <c r="A60" s="80"/>
      <c r="B60" s="81"/>
    </row>
    <row r="61" spans="1:2">
      <c r="A61" s="80"/>
      <c r="B61" s="81"/>
    </row>
    <row r="62" spans="1:2">
      <c r="A62" s="80"/>
      <c r="B62" s="81"/>
    </row>
    <row r="63" spans="1:2">
      <c r="A63" s="80"/>
      <c r="B63" s="81"/>
    </row>
    <row r="64" spans="1:2">
      <c r="A64" s="80"/>
      <c r="B64" s="81"/>
    </row>
    <row r="65" spans="1:2">
      <c r="A65" s="80"/>
      <c r="B65" s="81"/>
    </row>
    <row r="66" spans="1:2">
      <c r="A66" s="80"/>
      <c r="B66" s="81"/>
    </row>
    <row r="67" spans="1:2">
      <c r="A67" s="80"/>
      <c r="B67" s="81"/>
    </row>
    <row r="68" spans="1:2">
      <c r="A68" s="80"/>
      <c r="B68" s="81"/>
    </row>
    <row r="69" spans="1:2">
      <c r="A69" s="80"/>
      <c r="B69" s="81"/>
    </row>
    <row r="70" spans="1:2">
      <c r="A70" s="80"/>
      <c r="B70" s="81"/>
    </row>
    <row r="71" spans="1:2">
      <c r="A71" s="80"/>
      <c r="B71" s="81"/>
    </row>
    <row r="72" spans="1:2">
      <c r="A72" s="80"/>
      <c r="B72" s="81"/>
    </row>
    <row r="73" spans="1:2">
      <c r="A73" s="80"/>
      <c r="B73" s="81"/>
    </row>
    <row r="74" spans="1:2">
      <c r="A74" s="80"/>
      <c r="B74" s="81"/>
    </row>
    <row r="75" spans="1:2">
      <c r="A75" s="80"/>
      <c r="B75" s="81"/>
    </row>
    <row r="76" spans="1:2">
      <c r="A76" s="80"/>
      <c r="B76" s="81"/>
    </row>
    <row r="77" spans="1:2">
      <c r="A77" s="80"/>
      <c r="B77" s="81"/>
    </row>
    <row r="78" spans="1:2">
      <c r="A78" s="80"/>
      <c r="B78" s="81"/>
    </row>
    <row r="79" spans="1:2">
      <c r="A79" s="80"/>
      <c r="B79" s="81"/>
    </row>
    <row r="80" spans="1:2">
      <c r="A80" s="80"/>
      <c r="B80" s="81"/>
    </row>
    <row r="81" spans="1:2">
      <c r="A81" s="80"/>
      <c r="B81" s="81"/>
    </row>
    <row r="82" spans="1:2">
      <c r="A82" s="80"/>
      <c r="B82" s="81"/>
    </row>
    <row r="83" spans="1:2">
      <c r="A83" s="80"/>
      <c r="B83" s="81"/>
    </row>
    <row r="84" spans="1:2">
      <c r="A84" s="80"/>
      <c r="B84" s="81"/>
    </row>
    <row r="85" spans="1:2">
      <c r="A85" s="80"/>
      <c r="B85" s="81"/>
    </row>
    <row r="86" spans="1:2">
      <c r="A86" s="80"/>
      <c r="B86" s="81"/>
    </row>
    <row r="87" spans="1:2">
      <c r="A87" s="80"/>
      <c r="B87" s="81"/>
    </row>
    <row r="88" spans="1:2">
      <c r="A88" s="80"/>
      <c r="B88" s="81"/>
    </row>
    <row r="89" spans="1:2">
      <c r="A89" s="80"/>
      <c r="B89" s="81"/>
    </row>
    <row r="90" spans="1:2">
      <c r="A90" s="80"/>
      <c r="B90" s="81"/>
    </row>
    <row r="91" spans="1:2">
      <c r="A91" s="80"/>
      <c r="B91" s="81"/>
    </row>
    <row r="92" spans="1:2">
      <c r="A92" s="80"/>
      <c r="B92" s="81"/>
    </row>
    <row r="93" spans="1:2">
      <c r="A93" s="80"/>
      <c r="B93" s="81"/>
    </row>
    <row r="94" spans="1:2">
      <c r="A94" s="80"/>
      <c r="B94" s="81"/>
    </row>
    <row r="95" spans="1:2">
      <c r="A95" s="80"/>
      <c r="B95" s="81"/>
    </row>
    <row r="96" spans="1:2">
      <c r="A96" s="80"/>
      <c r="B96" s="81"/>
    </row>
    <row r="97" spans="1:2">
      <c r="A97" s="80"/>
      <c r="B97" s="81"/>
    </row>
    <row r="98" spans="1:2">
      <c r="A98" s="80"/>
      <c r="B98" s="81"/>
    </row>
    <row r="99" spans="1:2">
      <c r="A99" s="80"/>
      <c r="B99" s="81"/>
    </row>
    <row r="100" spans="1:2">
      <c r="A100" s="80"/>
      <c r="B100" s="81"/>
    </row>
    <row r="101" spans="1:2">
      <c r="A101" s="80"/>
      <c r="B101" s="81"/>
    </row>
    <row r="102" spans="1:2">
      <c r="A102" s="80"/>
      <c r="B102" s="81"/>
    </row>
    <row r="103" spans="1:2">
      <c r="A103" s="80"/>
      <c r="B103" s="81"/>
    </row>
    <row r="104" spans="1:2">
      <c r="A104" s="80"/>
      <c r="B104" s="81"/>
    </row>
    <row r="105" spans="1:2">
      <c r="A105" s="80"/>
      <c r="B105" s="81"/>
    </row>
    <row r="106" spans="1:2">
      <c r="A106" s="80"/>
      <c r="B106" s="81"/>
    </row>
    <row r="107" spans="1:2">
      <c r="A107" s="80"/>
      <c r="B107" s="81"/>
    </row>
    <row r="108" spans="1:2">
      <c r="A108" s="80"/>
      <c r="B108" s="81"/>
    </row>
    <row r="109" spans="1:2">
      <c r="A109" s="80"/>
      <c r="B109" s="81"/>
    </row>
    <row r="110" spans="1:2">
      <c r="A110" s="80"/>
      <c r="B110" s="81"/>
    </row>
    <row r="111" spans="1:2">
      <c r="A111" s="80"/>
      <c r="B111" s="81"/>
    </row>
    <row r="112" spans="1:2">
      <c r="A112" s="80"/>
      <c r="B112" s="81"/>
    </row>
    <row r="113" spans="1:2">
      <c r="A113" s="80"/>
      <c r="B113" s="81"/>
    </row>
    <row r="114" spans="1:2">
      <c r="A114" s="80"/>
      <c r="B114" s="81"/>
    </row>
    <row r="115" spans="1:2">
      <c r="A115" s="80"/>
      <c r="B115" s="81"/>
    </row>
    <row r="116" spans="1:2">
      <c r="A116" s="80"/>
      <c r="B116" s="81"/>
    </row>
    <row r="117" spans="1:2">
      <c r="A117" s="80"/>
      <c r="B117" s="81"/>
    </row>
    <row r="118" spans="1:2">
      <c r="A118" s="80"/>
      <c r="B118" s="81"/>
    </row>
    <row r="119" spans="1:2">
      <c r="A119" s="80"/>
      <c r="B119" s="81"/>
    </row>
    <row r="120" spans="1:2">
      <c r="A120" s="80"/>
      <c r="B120" s="81"/>
    </row>
    <row r="121" spans="1:2">
      <c r="A121" s="80"/>
      <c r="B121" s="81"/>
    </row>
    <row r="122" spans="1:2">
      <c r="A122" s="80"/>
      <c r="B122" s="81"/>
    </row>
    <row r="123" spans="1:2">
      <c r="A123" s="80"/>
      <c r="B123" s="81"/>
    </row>
    <row r="124" spans="1:2">
      <c r="A124" s="80"/>
      <c r="B124" s="81"/>
    </row>
    <row r="125" spans="1:2">
      <c r="A125" s="80"/>
      <c r="B125" s="81"/>
    </row>
    <row r="126" spans="1:2">
      <c r="A126" s="80"/>
      <c r="B126" s="81"/>
    </row>
    <row r="127" spans="1:2">
      <c r="A127" s="80"/>
      <c r="B127" s="81"/>
    </row>
    <row r="128" spans="1:2">
      <c r="A128" s="80"/>
      <c r="B128" s="81"/>
    </row>
    <row r="129" spans="1:2">
      <c r="A129" s="80"/>
      <c r="B129" s="81"/>
    </row>
    <row r="130" spans="1:2">
      <c r="A130" s="80"/>
      <c r="B130" s="81"/>
    </row>
    <row r="131" spans="1:2">
      <c r="A131" s="80"/>
      <c r="B131" s="81"/>
    </row>
    <row r="132" spans="1:2">
      <c r="A132" s="80"/>
      <c r="B132" s="81"/>
    </row>
    <row r="133" spans="1:2">
      <c r="A133" s="80"/>
      <c r="B133" s="81"/>
    </row>
    <row r="134" spans="1:2">
      <c r="A134" s="80"/>
      <c r="B134" s="81"/>
    </row>
    <row r="135" spans="1:2">
      <c r="A135" s="80"/>
      <c r="B135" s="81"/>
    </row>
    <row r="136" spans="1:2">
      <c r="A136" s="80"/>
      <c r="B136" s="81"/>
    </row>
    <row r="137" spans="1:2">
      <c r="A137" s="80"/>
      <c r="B137" s="81"/>
    </row>
    <row r="138" spans="1:2">
      <c r="A138" s="80"/>
      <c r="B138" s="81"/>
    </row>
    <row r="139" spans="1:2">
      <c r="A139" s="80"/>
      <c r="B139" s="81"/>
    </row>
    <row r="140" spans="1:2">
      <c r="A140" s="80"/>
      <c r="B140" s="81"/>
    </row>
    <row r="141" spans="1:2">
      <c r="A141" s="80"/>
      <c r="B141" s="81"/>
    </row>
    <row r="142" spans="1:2">
      <c r="A142" s="80"/>
      <c r="B142" s="81"/>
    </row>
    <row r="143" spans="1:2">
      <c r="A143" s="80"/>
      <c r="B143" s="81"/>
    </row>
    <row r="144" spans="1:2">
      <c r="A144" s="80"/>
      <c r="B144" s="81"/>
    </row>
    <row r="145" spans="1:2">
      <c r="A145" s="80"/>
      <c r="B145" s="81"/>
    </row>
    <row r="146" spans="1:2">
      <c r="A146" s="80"/>
      <c r="B146" s="81"/>
    </row>
    <row r="147" spans="1:2">
      <c r="A147" s="80"/>
      <c r="B147" s="81"/>
    </row>
    <row r="148" spans="1:2">
      <c r="A148" s="80"/>
      <c r="B148" s="81"/>
    </row>
    <row r="149" spans="1:2">
      <c r="A149" s="80"/>
      <c r="B149" s="81"/>
    </row>
    <row r="150" spans="1:2">
      <c r="A150" s="80"/>
      <c r="B150" s="81"/>
    </row>
    <row r="151" spans="1:2">
      <c r="A151" s="80"/>
      <c r="B151" s="81"/>
    </row>
    <row r="152" spans="1:2">
      <c r="A152" s="80"/>
      <c r="B152" s="81"/>
    </row>
    <row r="153" spans="1:2">
      <c r="A153" s="80"/>
      <c r="B153" s="81"/>
    </row>
    <row r="154" spans="1:2">
      <c r="A154" s="80"/>
      <c r="B154" s="81"/>
    </row>
    <row r="155" spans="1:2">
      <c r="A155" s="80"/>
      <c r="B155" s="81"/>
    </row>
    <row r="156" spans="1:2">
      <c r="A156" s="80"/>
      <c r="B156" s="81"/>
    </row>
    <row r="157" spans="1:2">
      <c r="A157" s="80"/>
      <c r="B157" s="81"/>
    </row>
    <row r="158" spans="1:2">
      <c r="A158" s="80"/>
      <c r="B158" s="81"/>
    </row>
    <row r="159" spans="1:2">
      <c r="A159" s="80"/>
      <c r="B159" s="81"/>
    </row>
    <row r="160" spans="1:2">
      <c r="A160" s="80"/>
      <c r="B160" s="81"/>
    </row>
    <row r="161" spans="1:2">
      <c r="A161" s="80"/>
      <c r="B161" s="81"/>
    </row>
    <row r="162" spans="1:2">
      <c r="A162" s="80"/>
      <c r="B162" s="81"/>
    </row>
    <row r="163" spans="1:2">
      <c r="A163" s="80"/>
      <c r="B163" s="81"/>
    </row>
    <row r="164" spans="1:2">
      <c r="A164" s="80"/>
      <c r="B164" s="81"/>
    </row>
    <row r="165" spans="1:2">
      <c r="A165" s="80"/>
      <c r="B165" s="81"/>
    </row>
    <row r="166" spans="1:2">
      <c r="A166" s="80"/>
      <c r="B166" s="81"/>
    </row>
    <row r="167" spans="1:2">
      <c r="A167" s="80"/>
      <c r="B167" s="81"/>
    </row>
    <row r="168" spans="1:2">
      <c r="A168" s="80"/>
      <c r="B168" s="81"/>
    </row>
    <row r="169" spans="1:2">
      <c r="A169" s="80"/>
      <c r="B169" s="81"/>
    </row>
    <row r="170" spans="1:2">
      <c r="A170" s="80"/>
      <c r="B170" s="81"/>
    </row>
    <row r="171" spans="1:2">
      <c r="A171" s="80"/>
      <c r="B171" s="81"/>
    </row>
    <row r="172" spans="1:2">
      <c r="A172" s="80"/>
      <c r="B172" s="81"/>
    </row>
    <row r="173" spans="1:2">
      <c r="A173" s="80"/>
      <c r="B173" s="81"/>
    </row>
    <row r="174" spans="1:2">
      <c r="A174" s="80"/>
      <c r="B174" s="81"/>
    </row>
    <row r="175" spans="1:2">
      <c r="A175" s="80"/>
      <c r="B175" s="81"/>
    </row>
    <row r="176" spans="1:2">
      <c r="A176" s="80"/>
      <c r="B176" s="81"/>
    </row>
    <row r="177" spans="1:2">
      <c r="A177" s="80"/>
      <c r="B177" s="81"/>
    </row>
    <row r="178" spans="1:2">
      <c r="A178" s="80"/>
      <c r="B178" s="81"/>
    </row>
    <row r="179" spans="1:2">
      <c r="A179" s="80"/>
      <c r="B179" s="81"/>
    </row>
    <row r="180" spans="1:2">
      <c r="A180" s="80"/>
      <c r="B180" s="81"/>
    </row>
    <row r="181" spans="1:2">
      <c r="A181" s="80"/>
      <c r="B181" s="81"/>
    </row>
    <row r="182" spans="1:2">
      <c r="A182" s="80"/>
      <c r="B182" s="81"/>
    </row>
    <row r="183" spans="1:2">
      <c r="A183" s="80"/>
      <c r="B183" s="81"/>
    </row>
    <row r="184" spans="1:2">
      <c r="A184" s="80"/>
      <c r="B184" s="81"/>
    </row>
    <row r="185" spans="1:2">
      <c r="A185" s="80"/>
      <c r="B185" s="81"/>
    </row>
    <row r="186" spans="1:2">
      <c r="A186" s="80"/>
      <c r="B186" s="81"/>
    </row>
    <row r="187" spans="1:2">
      <c r="A187" s="80"/>
      <c r="B187" s="81"/>
    </row>
    <row r="188" spans="1:2">
      <c r="A188" s="80"/>
      <c r="B188" s="81"/>
    </row>
    <row r="189" spans="1:2">
      <c r="A189" s="80"/>
      <c r="B189" s="81"/>
    </row>
    <row r="190" spans="1:2">
      <c r="A190" s="80"/>
      <c r="B190" s="81"/>
    </row>
    <row r="191" spans="1:2">
      <c r="A191" s="80"/>
      <c r="B191" s="81"/>
    </row>
    <row r="192" spans="1:2">
      <c r="A192" s="80"/>
      <c r="B192" s="81"/>
    </row>
    <row r="193" spans="1:2">
      <c r="A193" s="80"/>
      <c r="B193" s="81"/>
    </row>
    <row r="194" spans="1:2">
      <c r="A194" s="80"/>
      <c r="B194" s="81"/>
    </row>
    <row r="195" spans="1:2">
      <c r="A195" s="80"/>
      <c r="B195" s="81"/>
    </row>
    <row r="196" spans="1:2">
      <c r="A196" s="80"/>
      <c r="B196" s="81"/>
    </row>
    <row r="197" spans="1:2">
      <c r="A197" s="80"/>
      <c r="B197" s="81"/>
    </row>
    <row r="198" spans="1:2">
      <c r="A198" s="80"/>
      <c r="B198" s="81"/>
    </row>
    <row r="199" spans="1:2">
      <c r="A199" s="80"/>
      <c r="B199" s="81"/>
    </row>
    <row r="200" spans="1:2">
      <c r="A200" s="80"/>
      <c r="B200" s="81"/>
    </row>
    <row r="201" spans="1:2">
      <c r="A201" s="80"/>
      <c r="B201" s="81"/>
    </row>
    <row r="202" spans="1:2">
      <c r="A202" s="80"/>
      <c r="B202" s="81"/>
    </row>
    <row r="203" spans="1:2">
      <c r="A203" s="80"/>
      <c r="B203" s="81"/>
    </row>
    <row r="204" spans="1:2">
      <c r="A204" s="80"/>
      <c r="B204" s="81"/>
    </row>
    <row r="205" spans="1:2">
      <c r="A205" s="80"/>
      <c r="B205" s="81"/>
    </row>
    <row r="206" spans="1:2">
      <c r="A206" s="80"/>
      <c r="B206" s="81"/>
    </row>
    <row r="207" spans="1:2">
      <c r="A207" s="80"/>
      <c r="B207" s="81"/>
    </row>
    <row r="208" spans="1:2">
      <c r="A208" s="80"/>
      <c r="B208" s="81"/>
    </row>
    <row r="209" spans="1:2">
      <c r="A209" s="80"/>
      <c r="B209" s="81"/>
    </row>
    <row r="210" spans="1:2">
      <c r="A210" s="80"/>
      <c r="B210" s="81"/>
    </row>
    <row r="211" spans="1:2">
      <c r="A211" s="80"/>
      <c r="B211" s="81"/>
    </row>
    <row r="212" spans="1:2">
      <c r="A212" s="80"/>
      <c r="B212" s="81"/>
    </row>
    <row r="213" spans="1:2">
      <c r="A213" s="80"/>
      <c r="B213" s="81"/>
    </row>
    <row r="214" spans="1:2">
      <c r="A214" s="80"/>
      <c r="B214" s="81"/>
    </row>
    <row r="215" spans="1:2">
      <c r="A215" s="80"/>
      <c r="B215" s="81"/>
    </row>
    <row r="216" spans="1:2">
      <c r="A216" s="80"/>
      <c r="B216" s="81"/>
    </row>
    <row r="217" spans="1:2">
      <c r="A217" s="80"/>
      <c r="B217" s="81"/>
    </row>
    <row r="218" spans="1:2">
      <c r="A218" s="80"/>
      <c r="B218" s="81"/>
    </row>
    <row r="219" spans="1:2">
      <c r="A219" s="80"/>
      <c r="B219" s="81"/>
    </row>
    <row r="220" spans="1:2">
      <c r="A220" s="80"/>
      <c r="B220" s="81"/>
    </row>
    <row r="221" spans="1:2">
      <c r="A221" s="80"/>
      <c r="B221" s="81"/>
    </row>
    <row r="222" spans="1:2">
      <c r="A222" s="80"/>
      <c r="B222" s="81"/>
    </row>
    <row r="223" spans="1:2">
      <c r="A223" s="80"/>
      <c r="B223" s="81"/>
    </row>
    <row r="224" spans="1:2">
      <c r="A224" s="80"/>
      <c r="B224" s="81"/>
    </row>
    <row r="225" spans="1:2">
      <c r="A225" s="80"/>
      <c r="B225" s="81"/>
    </row>
    <row r="226" spans="1:2">
      <c r="A226" s="80"/>
      <c r="B226" s="81"/>
    </row>
    <row r="227" spans="1:2">
      <c r="A227" s="80"/>
      <c r="B227" s="81"/>
    </row>
    <row r="228" spans="1:2">
      <c r="A228" s="80"/>
      <c r="B228" s="81"/>
    </row>
    <row r="229" spans="1:2">
      <c r="A229" s="80"/>
      <c r="B229" s="81"/>
    </row>
    <row r="230" spans="1:2">
      <c r="A230" s="80"/>
      <c r="B230" s="81"/>
    </row>
    <row r="231" spans="1:2">
      <c r="A231" s="80"/>
      <c r="B231" s="81"/>
    </row>
    <row r="232" spans="1:2">
      <c r="A232" s="80"/>
      <c r="B232" s="81"/>
    </row>
    <row r="233" spans="1:2">
      <c r="A233" s="80"/>
      <c r="B233" s="81"/>
    </row>
    <row r="234" spans="1:2">
      <c r="A234" s="80"/>
      <c r="B234" s="81"/>
    </row>
    <row r="235" spans="1:2">
      <c r="A235" s="80"/>
      <c r="B235" s="81"/>
    </row>
    <row r="236" spans="1:2">
      <c r="A236" s="80"/>
      <c r="B236" s="81"/>
    </row>
    <row r="237" spans="1:2">
      <c r="A237" s="80"/>
      <c r="B237" s="81"/>
    </row>
    <row r="238" spans="1:2">
      <c r="A238" s="80"/>
      <c r="B238" s="81"/>
    </row>
    <row r="239" spans="1:2">
      <c r="A239" s="80"/>
      <c r="B239" s="81"/>
    </row>
    <row r="240" spans="1:2">
      <c r="A240" s="80"/>
      <c r="B240" s="81"/>
    </row>
    <row r="241" spans="1:2">
      <c r="A241" s="80"/>
      <c r="B241" s="81"/>
    </row>
    <row r="242" spans="1:2">
      <c r="A242" s="80"/>
      <c r="B242" s="81"/>
    </row>
    <row r="243" spans="1:2">
      <c r="A243" s="80"/>
      <c r="B243" s="81"/>
    </row>
    <row r="244" spans="1:2">
      <c r="A244" s="80"/>
      <c r="B244" s="81"/>
    </row>
    <row r="245" spans="1:2">
      <c r="A245" s="80"/>
      <c r="B245" s="81"/>
    </row>
    <row r="246" spans="1:2">
      <c r="A246" s="80"/>
      <c r="B246" s="81"/>
    </row>
    <row r="247" spans="1:2">
      <c r="A247" s="80"/>
      <c r="B247" s="81"/>
    </row>
    <row r="248" spans="1:2">
      <c r="A248" s="80"/>
      <c r="B248" s="81"/>
    </row>
    <row r="249" spans="1:2">
      <c r="A249" s="80"/>
      <c r="B249" s="81"/>
    </row>
    <row r="250" spans="1:2">
      <c r="A250" s="80"/>
      <c r="B250" s="81"/>
    </row>
    <row r="251" spans="1:2">
      <c r="A251" s="80"/>
      <c r="B251" s="81"/>
    </row>
    <row r="252" spans="1:2">
      <c r="A252" s="80"/>
      <c r="B252" s="81"/>
    </row>
    <row r="253" spans="1:2">
      <c r="A253" s="80"/>
      <c r="B253" s="81"/>
    </row>
    <row r="254" spans="1:2">
      <c r="A254" s="80"/>
      <c r="B254" s="81"/>
    </row>
    <row r="255" spans="1:2">
      <c r="A255" s="80"/>
      <c r="B255" s="81"/>
    </row>
    <row r="256" spans="1:2">
      <c r="A256" s="80"/>
      <c r="B256" s="81"/>
    </row>
    <row r="257" spans="1:2">
      <c r="A257" s="80"/>
      <c r="B257" s="81"/>
    </row>
    <row r="258" spans="1:2">
      <c r="A258" s="80"/>
      <c r="B258" s="81"/>
    </row>
    <row r="259" spans="1:2">
      <c r="A259" s="80"/>
      <c r="B259" s="81"/>
    </row>
    <row r="260" spans="1:2">
      <c r="A260" s="80"/>
      <c r="B260" s="81"/>
    </row>
    <row r="261" spans="1:2">
      <c r="A261" s="80"/>
      <c r="B261" s="81"/>
    </row>
    <row r="262" spans="1:2">
      <c r="A262" s="80"/>
      <c r="B262" s="81"/>
    </row>
    <row r="263" spans="1:2">
      <c r="A263" s="80"/>
      <c r="B263" s="81"/>
    </row>
    <row r="264" spans="1:2">
      <c r="A264" s="80"/>
      <c r="B264" s="81"/>
    </row>
    <row r="265" spans="1:2">
      <c r="A265" s="80"/>
      <c r="B265" s="81"/>
    </row>
    <row r="266" spans="1:2">
      <c r="A266" s="80"/>
      <c r="B266" s="81"/>
    </row>
    <row r="267" spans="1:2">
      <c r="A267" s="80"/>
      <c r="B267" s="81"/>
    </row>
    <row r="268" spans="1:2">
      <c r="A268" s="80"/>
      <c r="B268" s="81"/>
    </row>
    <row r="269" spans="1:2">
      <c r="A269" s="80"/>
      <c r="B269" s="81"/>
    </row>
    <row r="270" spans="1:2">
      <c r="A270" s="80"/>
      <c r="B270" s="81"/>
    </row>
    <row r="271" spans="1:2">
      <c r="A271" s="80"/>
      <c r="B271" s="81"/>
    </row>
    <row r="272" spans="1:2">
      <c r="A272" s="80"/>
      <c r="B272" s="81"/>
    </row>
    <row r="273" spans="1:2">
      <c r="A273" s="80"/>
      <c r="B273" s="81"/>
    </row>
    <row r="274" spans="1:2">
      <c r="A274" s="80"/>
      <c r="B274" s="81"/>
    </row>
    <row r="275" spans="1:2">
      <c r="A275" s="80"/>
      <c r="B275" s="81"/>
    </row>
    <row r="276" spans="1:2">
      <c r="A276" s="80"/>
      <c r="B276" s="81"/>
    </row>
    <row r="277" spans="1:2">
      <c r="A277" s="80"/>
      <c r="B277" s="81"/>
    </row>
    <row r="278" spans="1:2">
      <c r="A278" s="80"/>
      <c r="B278" s="81"/>
    </row>
    <row r="279" spans="1:2">
      <c r="A279" s="80"/>
      <c r="B279" s="81"/>
    </row>
    <row r="280" spans="1:2">
      <c r="A280" s="80"/>
      <c r="B280" s="81"/>
    </row>
    <row r="281" spans="1:2">
      <c r="A281" s="80"/>
      <c r="B281" s="81"/>
    </row>
    <row r="282" spans="1:2">
      <c r="A282" s="80"/>
      <c r="B282" s="81"/>
    </row>
    <row r="283" spans="1:2">
      <c r="A283" s="80"/>
      <c r="B283" s="81"/>
    </row>
    <row r="284" spans="1:2">
      <c r="A284" s="80"/>
      <c r="B284" s="81"/>
    </row>
    <row r="285" spans="1:2">
      <c r="A285" s="80"/>
      <c r="B285" s="81"/>
    </row>
    <row r="286" spans="1:2">
      <c r="A286" s="80"/>
      <c r="B286" s="81"/>
    </row>
    <row r="287" spans="1:2">
      <c r="A287" s="80"/>
      <c r="B287" s="81"/>
    </row>
    <row r="288" spans="1:2">
      <c r="A288" s="80"/>
      <c r="B288" s="81"/>
    </row>
    <row r="289" spans="1:2">
      <c r="A289" s="80"/>
      <c r="B289" s="81"/>
    </row>
    <row r="290" spans="1:2">
      <c r="A290" s="80"/>
      <c r="B290" s="81"/>
    </row>
    <row r="291" spans="1:2">
      <c r="A291" s="80"/>
      <c r="B291" s="81"/>
    </row>
    <row r="292" spans="1:2">
      <c r="A292" s="80"/>
      <c r="B292" s="81"/>
    </row>
    <row r="293" spans="1:2">
      <c r="A293" s="80"/>
      <c r="B293" s="81"/>
    </row>
    <row r="294" spans="1:2">
      <c r="A294" s="80"/>
      <c r="B294" s="81"/>
    </row>
    <row r="295" spans="1:2">
      <c r="A295" s="80"/>
      <c r="B295" s="81"/>
    </row>
    <row r="296" spans="1:2">
      <c r="A296" s="80"/>
      <c r="B296" s="81"/>
    </row>
    <row r="297" spans="1:2">
      <c r="A297" s="80"/>
      <c r="B297" s="81"/>
    </row>
    <row r="298" spans="1:2">
      <c r="A298" s="80"/>
      <c r="B298" s="81"/>
    </row>
    <row r="299" spans="1:2">
      <c r="A299" s="80"/>
      <c r="B299" s="81"/>
    </row>
    <row r="300" spans="1:2">
      <c r="A300" s="80"/>
      <c r="B300" s="81"/>
    </row>
    <row r="301" spans="1:2">
      <c r="A301" s="80"/>
      <c r="B301" s="81"/>
    </row>
    <row r="302" spans="1:2">
      <c r="A302" s="80"/>
      <c r="B302" s="81"/>
    </row>
    <row r="303" spans="1:2">
      <c r="A303" s="80"/>
      <c r="B303" s="81"/>
    </row>
    <row r="304" spans="1:2">
      <c r="A304" s="80"/>
      <c r="B304" s="81"/>
    </row>
    <row r="305" spans="1:2">
      <c r="A305" s="80"/>
      <c r="B305" s="81"/>
    </row>
    <row r="306" spans="1:2">
      <c r="A306" s="80"/>
      <c r="B306" s="81"/>
    </row>
    <row r="307" spans="1:2">
      <c r="A307" s="80"/>
      <c r="B307" s="81"/>
    </row>
    <row r="308" spans="1:2">
      <c r="A308" s="80"/>
      <c r="B308" s="81"/>
    </row>
    <row r="309" spans="1:2">
      <c r="A309" s="80"/>
      <c r="B309" s="81"/>
    </row>
    <row r="310" spans="1:2">
      <c r="A310" s="80"/>
      <c r="B310" s="81"/>
    </row>
    <row r="311" spans="1:2">
      <c r="A311" s="80"/>
      <c r="B311" s="81"/>
    </row>
    <row r="312" spans="1:2">
      <c r="A312" s="80"/>
      <c r="B312" s="81"/>
    </row>
    <row r="313" spans="1:2">
      <c r="A313" s="80"/>
      <c r="B313" s="81"/>
    </row>
    <row r="314" spans="1:2">
      <c r="A314" s="80"/>
      <c r="B314" s="81"/>
    </row>
    <row r="315" spans="1:2">
      <c r="A315" s="80"/>
      <c r="B315" s="81"/>
    </row>
    <row r="316" spans="1:2">
      <c r="A316" s="80"/>
      <c r="B316" s="81"/>
    </row>
    <row r="317" spans="1:2">
      <c r="A317" s="80"/>
      <c r="B317" s="81"/>
    </row>
    <row r="318" spans="1:2">
      <c r="A318" s="80"/>
      <c r="B318" s="81"/>
    </row>
    <row r="319" spans="1:2">
      <c r="A319" s="80"/>
      <c r="B319" s="81"/>
    </row>
    <row r="320" spans="1:2">
      <c r="A320" s="80"/>
      <c r="B320" s="81"/>
    </row>
    <row r="321" spans="1:2">
      <c r="A321" s="80"/>
      <c r="B321" s="81"/>
    </row>
    <row r="322" spans="1:2">
      <c r="A322" s="80"/>
      <c r="B322" s="81"/>
    </row>
    <row r="323" spans="1:2">
      <c r="A323" s="80"/>
      <c r="B323" s="81"/>
    </row>
    <row r="324" spans="1:2">
      <c r="A324" s="80"/>
      <c r="B324" s="81"/>
    </row>
    <row r="325" spans="1:2">
      <c r="A325" s="80"/>
      <c r="B325" s="81"/>
    </row>
    <row r="326" spans="1:2">
      <c r="A326" s="80"/>
      <c r="B326" s="81"/>
    </row>
    <row r="327" spans="1:2">
      <c r="A327" s="80"/>
      <c r="B327" s="81"/>
    </row>
    <row r="328" spans="1:2">
      <c r="A328" s="80"/>
      <c r="B328" s="81"/>
    </row>
    <row r="329" spans="1:2">
      <c r="A329" s="80"/>
      <c r="B329" s="81"/>
    </row>
    <row r="330" spans="1:2">
      <c r="A330" s="80"/>
      <c r="B330" s="81"/>
    </row>
    <row r="331" spans="1:2">
      <c r="A331" s="80"/>
      <c r="B331" s="81"/>
    </row>
    <row r="332" spans="1:2">
      <c r="A332" s="80"/>
      <c r="B332" s="81"/>
    </row>
    <row r="333" spans="1:2">
      <c r="A333" s="80"/>
      <c r="B333" s="81"/>
    </row>
    <row r="334" spans="1:2">
      <c r="A334" s="80"/>
      <c r="B334" s="81"/>
    </row>
    <row r="335" spans="1:2">
      <c r="A335" s="80"/>
      <c r="B335" s="81"/>
    </row>
    <row r="336" spans="1:2">
      <c r="A336" s="80"/>
      <c r="B336" s="81"/>
    </row>
    <row r="337" spans="1:2">
      <c r="A337" s="80"/>
      <c r="B337" s="81"/>
    </row>
    <row r="338" spans="1:2">
      <c r="A338" s="80"/>
      <c r="B338" s="81"/>
    </row>
    <row r="339" spans="1:2">
      <c r="A339" s="80"/>
      <c r="B339" s="81"/>
    </row>
    <row r="340" spans="1:2">
      <c r="A340" s="80"/>
      <c r="B340" s="81"/>
    </row>
    <row r="341" spans="1:2">
      <c r="A341" s="80"/>
      <c r="B341" s="81"/>
    </row>
    <row r="342" spans="1:2">
      <c r="A342" s="80"/>
      <c r="B342" s="81"/>
    </row>
    <row r="343" spans="1:2">
      <c r="A343" s="80"/>
      <c r="B343" s="81"/>
    </row>
    <row r="344" spans="1:2">
      <c r="A344" s="80"/>
      <c r="B344" s="81"/>
    </row>
    <row r="345" spans="1:2">
      <c r="A345" s="80"/>
      <c r="B345" s="81"/>
    </row>
    <row r="346" spans="1:2">
      <c r="A346" s="80"/>
      <c r="B346" s="81"/>
    </row>
    <row r="347" spans="1:2">
      <c r="A347" s="80"/>
      <c r="B347" s="81"/>
    </row>
    <row r="348" spans="1:2">
      <c r="A348" s="80"/>
      <c r="B348" s="81"/>
    </row>
    <row r="349" spans="1:2">
      <c r="A349" s="80"/>
      <c r="B349" s="81"/>
    </row>
    <row r="350" spans="1:2">
      <c r="A350" s="80"/>
      <c r="B350" s="81"/>
    </row>
    <row r="351" spans="1:2">
      <c r="A351" s="80"/>
      <c r="B351" s="81"/>
    </row>
    <row r="352" spans="1:2">
      <c r="A352" s="80"/>
      <c r="B352" s="81"/>
    </row>
    <row r="353" spans="1:2">
      <c r="A353" s="80"/>
      <c r="B353" s="81"/>
    </row>
    <row r="354" spans="1:2">
      <c r="A354" s="80"/>
      <c r="B354" s="81"/>
    </row>
    <row r="355" spans="1:2">
      <c r="A355" s="80"/>
      <c r="B355" s="81"/>
    </row>
    <row r="356" spans="1:2">
      <c r="A356" s="80"/>
      <c r="B356" s="81"/>
    </row>
    <row r="357" spans="1:2">
      <c r="A357" s="80"/>
      <c r="B357" s="81"/>
    </row>
    <row r="358" spans="1:2">
      <c r="A358" s="80"/>
      <c r="B358" s="81"/>
    </row>
    <row r="359" spans="1:2">
      <c r="A359" s="80"/>
      <c r="B359" s="81"/>
    </row>
    <row r="360" spans="1:2">
      <c r="A360" s="80"/>
      <c r="B360" s="81"/>
    </row>
    <row r="361" spans="1:2">
      <c r="A361" s="80"/>
      <c r="B361" s="81"/>
    </row>
    <row r="362" spans="1:2">
      <c r="A362" s="80"/>
      <c r="B362" s="81"/>
    </row>
    <row r="363" spans="1:2">
      <c r="A363" s="80"/>
      <c r="B363" s="81"/>
    </row>
    <row r="364" spans="1:2">
      <c r="A364" s="80"/>
      <c r="B364" s="81"/>
    </row>
    <row r="365" spans="1:2">
      <c r="A365" s="80"/>
      <c r="B365" s="81"/>
    </row>
    <row r="366" spans="1:2">
      <c r="A366" s="80"/>
      <c r="B366" s="81"/>
    </row>
    <row r="367" spans="1:2">
      <c r="A367" s="80"/>
      <c r="B367" s="81"/>
    </row>
    <row r="368" spans="1:2">
      <c r="A368" s="80"/>
      <c r="B368" s="81"/>
    </row>
    <row r="369" spans="1:2">
      <c r="A369" s="80"/>
      <c r="B369" s="81"/>
    </row>
    <row r="370" spans="1:2">
      <c r="A370" s="80"/>
      <c r="B370" s="81"/>
    </row>
    <row r="371" spans="1:2">
      <c r="A371" s="80"/>
      <c r="B371" s="81"/>
    </row>
    <row r="372" spans="1:2">
      <c r="A372" s="80"/>
      <c r="B372" s="81"/>
    </row>
    <row r="373" spans="1:2">
      <c r="A373" s="80"/>
      <c r="B373" s="81"/>
    </row>
    <row r="374" spans="1:2">
      <c r="A374" s="80"/>
      <c r="B374" s="81"/>
    </row>
    <row r="375" spans="1:2">
      <c r="A375" s="80"/>
      <c r="B375" s="81"/>
    </row>
    <row r="376" spans="1:2">
      <c r="A376" s="80"/>
      <c r="B376" s="81"/>
    </row>
    <row r="377" spans="1:2">
      <c r="A377" s="80"/>
      <c r="B377" s="81"/>
    </row>
    <row r="378" spans="1:2">
      <c r="A378" s="80"/>
      <c r="B378" s="81"/>
    </row>
    <row r="379" spans="1:2">
      <c r="A379" s="80"/>
      <c r="B379" s="81"/>
    </row>
    <row r="380" spans="1:2">
      <c r="A380" s="80"/>
      <c r="B380" s="81"/>
    </row>
    <row r="381" spans="1:2">
      <c r="A381" s="80"/>
      <c r="B381" s="81"/>
    </row>
    <row r="382" spans="1:2">
      <c r="A382" s="80"/>
      <c r="B382" s="81"/>
    </row>
    <row r="383" spans="1:2">
      <c r="A383" s="80"/>
      <c r="B383" s="81"/>
    </row>
    <row r="384" spans="1:2">
      <c r="A384" s="80"/>
      <c r="B384" s="81"/>
    </row>
    <row r="385" spans="1:2">
      <c r="A385" s="80"/>
      <c r="B385" s="81"/>
    </row>
    <row r="386" spans="1:2">
      <c r="A386" s="80"/>
      <c r="B386" s="81"/>
    </row>
    <row r="387" spans="1:2">
      <c r="A387" s="80"/>
      <c r="B387" s="81"/>
    </row>
    <row r="388" spans="1:2">
      <c r="A388" s="80"/>
      <c r="B388" s="81"/>
    </row>
    <row r="389" spans="1:2">
      <c r="A389" s="80"/>
      <c r="B389" s="81"/>
    </row>
    <row r="390" spans="1:2">
      <c r="A390" s="80"/>
      <c r="B390" s="81"/>
    </row>
    <row r="391" spans="1:2">
      <c r="A391" s="80"/>
      <c r="B391" s="81"/>
    </row>
    <row r="392" spans="1:2">
      <c r="A392" s="80"/>
      <c r="B392" s="81"/>
    </row>
    <row r="393" spans="1:2">
      <c r="A393" s="80"/>
      <c r="B393" s="81"/>
    </row>
    <row r="394" spans="1:2">
      <c r="A394" s="80"/>
      <c r="B394" s="81"/>
    </row>
    <row r="395" spans="1:2">
      <c r="A395" s="80"/>
      <c r="B395" s="81"/>
    </row>
    <row r="396" spans="1:2">
      <c r="A396" s="80"/>
      <c r="B396" s="81"/>
    </row>
    <row r="397" spans="1:2">
      <c r="A397" s="80"/>
      <c r="B397" s="81"/>
    </row>
    <row r="398" spans="1:2">
      <c r="A398" s="80"/>
      <c r="B398" s="81"/>
    </row>
    <row r="399" spans="1:2">
      <c r="A399" s="80"/>
      <c r="B399" s="81"/>
    </row>
    <row r="400" spans="1:2">
      <c r="A400" s="80"/>
      <c r="B400" s="81"/>
    </row>
    <row r="401" spans="1:2">
      <c r="A401" s="80"/>
      <c r="B401" s="81"/>
    </row>
    <row r="402" spans="1:2">
      <c r="A402" s="80"/>
      <c r="B402" s="81"/>
    </row>
    <row r="403" spans="1:2">
      <c r="A403" s="80"/>
      <c r="B403" s="81"/>
    </row>
    <row r="404" spans="1:2">
      <c r="A404" s="80"/>
      <c r="B404" s="81"/>
    </row>
    <row r="405" spans="1:2">
      <c r="A405" s="80"/>
      <c r="B405" s="81"/>
    </row>
    <row r="406" spans="1:2">
      <c r="A406" s="80"/>
      <c r="B406" s="81"/>
    </row>
    <row r="407" spans="1:2">
      <c r="A407" s="80"/>
      <c r="B407" s="81"/>
    </row>
    <row r="408" spans="1:2">
      <c r="A408" s="80"/>
      <c r="B408" s="81"/>
    </row>
    <row r="409" spans="1:2">
      <c r="A409" s="80"/>
      <c r="B409" s="81"/>
    </row>
    <row r="410" spans="1:2">
      <c r="A410" s="80"/>
      <c r="B410" s="81"/>
    </row>
    <row r="411" spans="1:2">
      <c r="A411" s="80"/>
      <c r="B411" s="81"/>
    </row>
    <row r="412" spans="1:2">
      <c r="A412" s="80"/>
      <c r="B412" s="81"/>
    </row>
    <row r="413" spans="1:2">
      <c r="A413" s="80"/>
      <c r="B413" s="81"/>
    </row>
    <row r="414" spans="1:2">
      <c r="A414" s="80"/>
      <c r="B414" s="81"/>
    </row>
    <row r="415" spans="1:2">
      <c r="A415" s="80"/>
      <c r="B415" s="81"/>
    </row>
    <row r="416" spans="1:2">
      <c r="A416" s="80"/>
      <c r="B416" s="81"/>
    </row>
    <row r="417" spans="1:2">
      <c r="A417" s="80"/>
      <c r="B417" s="81"/>
    </row>
    <row r="418" spans="1:2">
      <c r="A418" s="80"/>
      <c r="B418" s="81"/>
    </row>
    <row r="419" spans="1:2">
      <c r="A419" s="80"/>
      <c r="B419" s="81"/>
    </row>
    <row r="420" spans="1:2">
      <c r="A420" s="80"/>
      <c r="B420" s="81"/>
    </row>
    <row r="421" spans="1:2">
      <c r="A421" s="80"/>
      <c r="B421" s="81"/>
    </row>
    <row r="422" spans="1:2">
      <c r="A422" s="80"/>
      <c r="B422" s="81"/>
    </row>
    <row r="423" spans="1:2">
      <c r="A423" s="80"/>
      <c r="B423" s="81"/>
    </row>
    <row r="424" spans="1:2">
      <c r="A424" s="80"/>
      <c r="B424" s="81"/>
    </row>
    <row r="425" spans="1:2">
      <c r="A425" s="80"/>
      <c r="B425" s="81"/>
    </row>
    <row r="426" spans="1:2">
      <c r="A426" s="80"/>
      <c r="B426" s="81"/>
    </row>
    <row r="427" spans="1:2">
      <c r="A427" s="80"/>
      <c r="B427" s="81"/>
    </row>
    <row r="428" spans="1:2">
      <c r="A428" s="80"/>
      <c r="B428" s="81"/>
    </row>
    <row r="429" spans="1:2">
      <c r="A429" s="80"/>
      <c r="B429" s="81"/>
    </row>
    <row r="430" spans="1:2">
      <c r="A430" s="80"/>
      <c r="B430" s="81"/>
    </row>
    <row r="431" spans="1:2">
      <c r="A431" s="80"/>
      <c r="B431" s="81"/>
    </row>
    <row r="432" spans="1:2">
      <c r="A432" s="80"/>
      <c r="B432" s="81"/>
    </row>
    <row r="433" spans="1:2">
      <c r="A433" s="80"/>
      <c r="B433" s="81"/>
    </row>
    <row r="434" spans="1:2">
      <c r="A434" s="80"/>
      <c r="B434" s="81"/>
    </row>
    <row r="435" spans="1:2">
      <c r="A435" s="80"/>
      <c r="B435" s="81"/>
    </row>
    <row r="436" spans="1:2">
      <c r="A436" s="80"/>
      <c r="B436" s="81"/>
    </row>
    <row r="437" spans="1:2">
      <c r="A437" s="80"/>
      <c r="B437" s="81"/>
    </row>
    <row r="438" spans="1:2">
      <c r="A438" s="80"/>
      <c r="B438" s="81"/>
    </row>
    <row r="439" spans="1:2">
      <c r="A439" s="80"/>
      <c r="B439" s="81"/>
    </row>
    <row r="440" spans="1:2">
      <c r="A440" s="80"/>
      <c r="B440" s="81"/>
    </row>
    <row r="441" spans="1:2">
      <c r="A441" s="80"/>
      <c r="B441" s="81"/>
    </row>
    <row r="442" spans="1:2">
      <c r="A442" s="80"/>
      <c r="B442" s="81"/>
    </row>
    <row r="443" spans="1:2">
      <c r="A443" s="80"/>
      <c r="B443" s="81"/>
    </row>
    <row r="444" spans="1:2">
      <c r="A444" s="80"/>
      <c r="B444" s="81"/>
    </row>
    <row r="445" spans="1:2">
      <c r="A445" s="80"/>
      <c r="B445" s="81"/>
    </row>
    <row r="446" spans="1:2">
      <c r="A446" s="80"/>
      <c r="B446" s="81"/>
    </row>
    <row r="447" spans="1:2">
      <c r="A447" s="80"/>
      <c r="B447" s="81"/>
    </row>
    <row r="448" spans="1:2">
      <c r="A448" s="80"/>
      <c r="B448" s="81"/>
    </row>
    <row r="449" spans="1:2">
      <c r="A449" s="80"/>
      <c r="B449" s="81"/>
    </row>
    <row r="450" spans="1:2">
      <c r="A450" s="80"/>
      <c r="B450" s="81"/>
    </row>
    <row r="451" spans="1:2">
      <c r="A451" s="80"/>
      <c r="B451" s="81"/>
    </row>
    <row r="452" spans="1:2">
      <c r="A452" s="80"/>
      <c r="B452" s="81"/>
    </row>
    <row r="453" spans="1:2">
      <c r="A453" s="80"/>
      <c r="B453" s="81"/>
    </row>
    <row r="454" spans="1:2">
      <c r="A454" s="80"/>
      <c r="B454" s="81"/>
    </row>
    <row r="455" spans="1:2">
      <c r="A455" s="80"/>
      <c r="B455" s="81"/>
    </row>
    <row r="456" spans="1:2">
      <c r="A456" s="80"/>
      <c r="B456" s="81"/>
    </row>
    <row r="457" spans="1:2">
      <c r="A457" s="80"/>
      <c r="B457" s="81"/>
    </row>
    <row r="458" spans="1:2">
      <c r="A458" s="80"/>
      <c r="B458" s="81"/>
    </row>
    <row r="459" spans="1:2">
      <c r="A459" s="80"/>
      <c r="B459" s="81"/>
    </row>
    <row r="460" spans="1:2">
      <c r="A460" s="80"/>
      <c r="B460" s="81"/>
    </row>
    <row r="461" spans="1:2">
      <c r="A461" s="80"/>
      <c r="B461" s="81"/>
    </row>
    <row r="462" spans="1:2">
      <c r="A462" s="80"/>
      <c r="B462" s="81"/>
    </row>
    <row r="463" spans="1:2">
      <c r="A463" s="80"/>
      <c r="B463" s="81"/>
    </row>
    <row r="464" spans="1:2">
      <c r="A464" s="80"/>
      <c r="B464" s="81"/>
    </row>
    <row r="465" spans="1:2">
      <c r="A465" s="80"/>
      <c r="B465" s="81"/>
    </row>
    <row r="466" spans="1:2">
      <c r="A466" s="80"/>
      <c r="B466" s="81"/>
    </row>
    <row r="467" spans="1:2">
      <c r="A467" s="80"/>
      <c r="B467" s="81"/>
    </row>
    <row r="468" spans="1:2">
      <c r="A468" s="80"/>
      <c r="B468" s="81"/>
    </row>
    <row r="469" spans="1:2">
      <c r="A469" s="80"/>
      <c r="B469" s="81"/>
    </row>
    <row r="470" spans="1:2">
      <c r="A470" s="80"/>
      <c r="B470" s="81"/>
    </row>
    <row r="471" spans="1:2">
      <c r="A471" s="80"/>
      <c r="B471" s="81"/>
    </row>
    <row r="472" spans="1:2">
      <c r="A472" s="80"/>
      <c r="B472" s="81"/>
    </row>
    <row r="473" spans="1:2">
      <c r="A473" s="80"/>
      <c r="B473" s="81"/>
    </row>
    <row r="474" spans="1:2">
      <c r="A474" s="80"/>
      <c r="B474" s="81"/>
    </row>
    <row r="475" spans="1:2">
      <c r="A475" s="80"/>
      <c r="B475" s="81"/>
    </row>
    <row r="476" spans="1:2">
      <c r="A476" s="80"/>
      <c r="B476" s="81"/>
    </row>
    <row r="477" spans="1:2">
      <c r="A477" s="80"/>
      <c r="B477" s="81"/>
    </row>
    <row r="478" spans="1:2">
      <c r="A478" s="80"/>
      <c r="B478" s="81"/>
    </row>
    <row r="479" spans="1:2">
      <c r="A479" s="80"/>
      <c r="B479" s="81"/>
    </row>
    <row r="480" spans="1:2">
      <c r="A480" s="80"/>
      <c r="B480" s="81"/>
    </row>
    <row r="481" spans="1:2">
      <c r="A481" s="80"/>
      <c r="B481" s="81"/>
    </row>
    <row r="482" spans="1:2">
      <c r="A482" s="80"/>
      <c r="B482" s="81"/>
    </row>
    <row r="483" spans="1:2">
      <c r="A483" s="80"/>
      <c r="B483" s="81"/>
    </row>
    <row r="484" spans="1:2">
      <c r="A484" s="80"/>
      <c r="B484" s="81"/>
    </row>
    <row r="485" spans="1:2">
      <c r="A485" s="80"/>
      <c r="B485" s="81"/>
    </row>
    <row r="486" spans="1:2">
      <c r="A486" s="80"/>
      <c r="B486" s="81"/>
    </row>
    <row r="487" spans="1:2">
      <c r="A487" s="80"/>
      <c r="B487" s="81"/>
    </row>
    <row r="488" spans="1:2">
      <c r="A488" s="80"/>
      <c r="B488" s="81"/>
    </row>
    <row r="489" spans="1:2">
      <c r="A489" s="80"/>
      <c r="B489" s="81"/>
    </row>
    <row r="490" spans="1:2">
      <c r="A490" s="80"/>
      <c r="B490" s="81"/>
    </row>
    <row r="491" spans="1:2">
      <c r="A491" s="80"/>
      <c r="B491" s="81"/>
    </row>
    <row r="492" spans="1:2">
      <c r="A492" s="80"/>
      <c r="B492" s="81"/>
    </row>
    <row r="493" spans="1:2">
      <c r="A493" s="80"/>
      <c r="B493" s="81"/>
    </row>
    <row r="494" spans="1:2">
      <c r="A494" s="80"/>
      <c r="B494" s="81"/>
    </row>
    <row r="495" spans="1:2">
      <c r="A495" s="80"/>
      <c r="B495" s="81"/>
    </row>
    <row r="496" spans="1:2">
      <c r="A496" s="80"/>
      <c r="B496" s="81"/>
    </row>
    <row r="497" spans="1:2">
      <c r="A497" s="80"/>
      <c r="B497" s="81"/>
    </row>
    <row r="498" spans="1:2">
      <c r="A498" s="80"/>
      <c r="B498" s="81"/>
    </row>
    <row r="499" spans="1:2">
      <c r="A499" s="80"/>
      <c r="B499" s="81"/>
    </row>
    <row r="500" spans="1:2">
      <c r="A500" s="80"/>
      <c r="B500" s="81"/>
    </row>
    <row r="501" spans="1:2">
      <c r="A501" s="80"/>
      <c r="B501" s="81"/>
    </row>
    <row r="502" spans="1:2">
      <c r="A502" s="80"/>
      <c r="B502" s="81"/>
    </row>
    <row r="503" spans="1:2">
      <c r="A503" s="80"/>
      <c r="B503" s="81"/>
    </row>
    <row r="504" spans="1:2">
      <c r="A504" s="80"/>
      <c r="B504" s="81"/>
    </row>
    <row r="505" spans="1:2">
      <c r="A505" s="80"/>
      <c r="B505" s="81"/>
    </row>
    <row r="506" spans="1:2">
      <c r="A506" s="80"/>
      <c r="B506" s="81"/>
    </row>
    <row r="507" spans="1:2">
      <c r="A507" s="80"/>
      <c r="B507" s="81"/>
    </row>
    <row r="508" spans="1:2">
      <c r="A508" s="80"/>
      <c r="B508" s="81"/>
    </row>
    <row r="509" spans="1:2">
      <c r="A509" s="80"/>
      <c r="B509" s="81"/>
    </row>
    <row r="510" spans="1:2">
      <c r="A510" s="80"/>
      <c r="B510" s="81"/>
    </row>
    <row r="511" spans="1:2">
      <c r="A511" s="80"/>
      <c r="B511" s="81"/>
    </row>
    <row r="512" spans="1:2">
      <c r="A512" s="80"/>
      <c r="B512" s="81"/>
    </row>
    <row r="513" spans="1:2">
      <c r="A513" s="80"/>
      <c r="B513" s="81"/>
    </row>
    <row r="514" spans="1:2">
      <c r="A514" s="80"/>
      <c r="B514" s="81"/>
    </row>
    <row r="515" spans="1:2">
      <c r="A515" s="80"/>
      <c r="B515" s="81"/>
    </row>
    <row r="516" spans="1:2">
      <c r="A516" s="80"/>
      <c r="B516" s="81"/>
    </row>
    <row r="517" spans="1:2">
      <c r="A517" s="80"/>
      <c r="B517" s="81"/>
    </row>
    <row r="518" spans="1:2">
      <c r="A518" s="80"/>
      <c r="B518" s="81"/>
    </row>
    <row r="519" spans="1:2">
      <c r="A519" s="80"/>
      <c r="B519" s="81"/>
    </row>
    <row r="520" spans="1:2">
      <c r="A520" s="80"/>
      <c r="B520" s="81"/>
    </row>
    <row r="521" spans="1:2">
      <c r="A521" s="80"/>
      <c r="B521" s="81"/>
    </row>
    <row r="522" spans="1:2">
      <c r="A522" s="80"/>
      <c r="B522" s="81"/>
    </row>
    <row r="523" spans="1:2">
      <c r="A523" s="80"/>
      <c r="B523" s="81"/>
    </row>
    <row r="524" spans="1:2">
      <c r="A524" s="80"/>
      <c r="B524" s="81"/>
    </row>
    <row r="525" spans="1:2">
      <c r="A525" s="80"/>
      <c r="B525" s="81"/>
    </row>
    <row r="526" spans="1:2">
      <c r="A526" s="80"/>
      <c r="B526" s="81"/>
    </row>
    <row r="527" spans="1:2">
      <c r="A527" s="80"/>
      <c r="B527" s="81"/>
    </row>
    <row r="528" spans="1:2">
      <c r="A528" s="80"/>
      <c r="B528" s="81"/>
    </row>
    <row r="529" spans="1:2">
      <c r="A529" s="80"/>
      <c r="B529" s="81"/>
    </row>
    <row r="530" spans="1:2">
      <c r="A530" s="80"/>
      <c r="B530" s="81"/>
    </row>
    <row r="531" spans="1:2">
      <c r="A531" s="80"/>
      <c r="B531" s="81"/>
    </row>
    <row r="532" spans="1:2">
      <c r="A532" s="80"/>
      <c r="B532" s="81"/>
    </row>
    <row r="533" spans="1:2">
      <c r="A533" s="80"/>
      <c r="B533" s="81"/>
    </row>
    <row r="534" spans="1:2">
      <c r="A534" s="80"/>
      <c r="B534" s="81"/>
    </row>
    <row r="535" spans="1:2">
      <c r="A535" s="80"/>
      <c r="B535" s="81"/>
    </row>
    <row r="536" spans="1:2">
      <c r="A536" s="80"/>
      <c r="B536" s="81"/>
    </row>
    <row r="537" spans="1:2">
      <c r="A537" s="80"/>
      <c r="B537" s="81"/>
    </row>
    <row r="538" spans="1:2">
      <c r="A538" s="80"/>
      <c r="B538" s="81"/>
    </row>
    <row r="539" spans="1:2">
      <c r="A539" s="80"/>
      <c r="B539" s="81"/>
    </row>
    <row r="540" spans="1:2">
      <c r="A540" s="80"/>
      <c r="B540" s="81"/>
    </row>
    <row r="541" spans="1:2">
      <c r="A541" s="80"/>
      <c r="B541" s="81"/>
    </row>
    <row r="542" spans="1:2">
      <c r="A542" s="80"/>
      <c r="B542" s="81"/>
    </row>
    <row r="543" spans="1:2">
      <c r="A543" s="80"/>
      <c r="B543" s="81"/>
    </row>
    <row r="544" spans="1:2">
      <c r="A544" s="80"/>
      <c r="B544" s="81"/>
    </row>
    <row r="545" spans="1:2">
      <c r="A545" s="80"/>
      <c r="B545" s="81"/>
    </row>
    <row r="546" spans="1:2">
      <c r="A546" s="80"/>
      <c r="B546" s="81"/>
    </row>
    <row r="547" spans="1:2">
      <c r="A547" s="80"/>
      <c r="B547" s="81"/>
    </row>
    <row r="548" spans="1:2">
      <c r="A548" s="80"/>
      <c r="B548" s="81"/>
    </row>
    <row r="549" spans="1:2">
      <c r="A549" s="80"/>
      <c r="B549" s="81"/>
    </row>
    <row r="550" spans="1:2">
      <c r="A550" s="80"/>
      <c r="B550" s="81"/>
    </row>
    <row r="551" spans="1:2">
      <c r="A551" s="80"/>
      <c r="B551" s="81"/>
    </row>
    <row r="552" spans="1:2">
      <c r="A552" s="80"/>
      <c r="B552" s="81"/>
    </row>
    <row r="553" spans="1:2">
      <c r="A553" s="80"/>
      <c r="B553" s="81"/>
    </row>
    <row r="554" spans="1:2">
      <c r="A554" s="80"/>
      <c r="B554" s="81"/>
    </row>
    <row r="555" spans="1:2">
      <c r="A555" s="80"/>
      <c r="B555" s="81"/>
    </row>
    <row r="556" spans="1:2">
      <c r="A556" s="80"/>
      <c r="B556" s="81"/>
    </row>
    <row r="557" spans="1:2">
      <c r="A557" s="80"/>
      <c r="B557" s="81"/>
    </row>
    <row r="558" spans="1:2">
      <c r="A558" s="80"/>
      <c r="B558" s="81"/>
    </row>
    <row r="559" spans="1:2">
      <c r="A559" s="80"/>
      <c r="B559" s="81"/>
    </row>
    <row r="560" spans="1:2">
      <c r="A560" s="80"/>
      <c r="B560" s="81"/>
    </row>
    <row r="561" spans="1:2">
      <c r="A561" s="80"/>
      <c r="B561" s="81"/>
    </row>
    <row r="562" spans="1:2">
      <c r="A562" s="80"/>
      <c r="B562" s="81"/>
    </row>
    <row r="563" spans="1:2">
      <c r="A563" s="80"/>
      <c r="B563" s="81"/>
    </row>
    <row r="564" spans="1:2">
      <c r="A564" s="80"/>
      <c r="B564" s="81"/>
    </row>
    <row r="565" spans="1:2">
      <c r="A565" s="80"/>
      <c r="B565" s="81"/>
    </row>
    <row r="566" spans="1:2">
      <c r="A566" s="80"/>
      <c r="B566" s="81"/>
    </row>
    <row r="567" spans="1:2">
      <c r="A567" s="80"/>
      <c r="B567" s="81"/>
    </row>
    <row r="568" spans="1:2">
      <c r="A568" s="80"/>
      <c r="B568" s="81"/>
    </row>
    <row r="569" spans="1:2">
      <c r="A569" s="80"/>
      <c r="B569" s="81"/>
    </row>
    <row r="570" spans="1:2">
      <c r="A570" s="80"/>
      <c r="B570" s="81"/>
    </row>
    <row r="571" spans="1:2">
      <c r="A571" s="80"/>
      <c r="B571" s="81"/>
    </row>
    <row r="572" spans="1:2">
      <c r="A572" s="80"/>
      <c r="B572" s="81"/>
    </row>
    <row r="573" spans="1:2">
      <c r="A573" s="80"/>
      <c r="B573" s="81"/>
    </row>
    <row r="574" spans="1:2">
      <c r="A574" s="80"/>
      <c r="B574" s="81"/>
    </row>
    <row r="575" spans="1:2">
      <c r="A575" s="80"/>
      <c r="B575" s="81"/>
    </row>
    <row r="576" spans="1:2">
      <c r="A576" s="80"/>
      <c r="B576" s="81"/>
    </row>
    <row r="577" spans="1:2">
      <c r="A577" s="80"/>
      <c r="B577" s="81"/>
    </row>
    <row r="578" spans="1:2">
      <c r="A578" s="80"/>
      <c r="B578" s="81"/>
    </row>
    <row r="579" spans="1:2">
      <c r="A579" s="80"/>
      <c r="B579" s="81"/>
    </row>
    <row r="580" spans="1:2">
      <c r="A580" s="80"/>
      <c r="B580" s="81"/>
    </row>
    <row r="581" spans="1:2">
      <c r="A581" s="80"/>
      <c r="B581" s="81"/>
    </row>
    <row r="582" spans="1:2">
      <c r="A582" s="80"/>
      <c r="B582" s="81"/>
    </row>
    <row r="583" spans="1:2">
      <c r="A583" s="80"/>
      <c r="B583" s="81"/>
    </row>
    <row r="584" spans="1:2">
      <c r="A584" s="80"/>
      <c r="B584" s="81"/>
    </row>
    <row r="585" spans="1:2">
      <c r="A585" s="80"/>
      <c r="B585" s="81"/>
    </row>
    <row r="586" spans="1:2">
      <c r="A586" s="80"/>
      <c r="B586" s="81"/>
    </row>
    <row r="587" spans="1:2">
      <c r="A587" s="80"/>
      <c r="B587" s="81"/>
    </row>
    <row r="588" spans="1:2">
      <c r="A588" s="80"/>
      <c r="B588" s="81"/>
    </row>
    <row r="589" spans="1:2">
      <c r="A589" s="80"/>
      <c r="B589" s="81"/>
    </row>
    <row r="590" spans="1:2">
      <c r="A590" s="80"/>
      <c r="B590" s="81"/>
    </row>
    <row r="591" spans="1:2">
      <c r="A591" s="80"/>
      <c r="B591" s="81"/>
    </row>
    <row r="592" spans="1:2">
      <c r="A592" s="80"/>
      <c r="B592" s="81"/>
    </row>
    <row r="593" spans="1:2">
      <c r="A593" s="80"/>
      <c r="B593" s="81"/>
    </row>
    <row r="594" spans="1:2">
      <c r="A594" s="80"/>
      <c r="B594" s="81"/>
    </row>
    <row r="595" spans="1:2">
      <c r="A595" s="80"/>
      <c r="B595" s="81"/>
    </row>
    <row r="596" spans="1:2">
      <c r="A596" s="80"/>
      <c r="B596" s="81"/>
    </row>
    <row r="597" spans="1:2">
      <c r="A597" s="80"/>
      <c r="B597" s="81"/>
    </row>
    <row r="598" spans="1:2">
      <c r="A598" s="80"/>
      <c r="B598" s="81"/>
    </row>
    <row r="599" spans="1:2">
      <c r="A599" s="80"/>
      <c r="B599" s="81"/>
    </row>
    <row r="600" spans="1:2">
      <c r="A600" s="80"/>
      <c r="B600" s="81"/>
    </row>
    <row r="601" spans="1:2">
      <c r="A601" s="80"/>
      <c r="B601" s="81"/>
    </row>
    <row r="602" spans="1:2">
      <c r="A602" s="80"/>
      <c r="B602" s="81"/>
    </row>
    <row r="603" spans="1:2">
      <c r="A603" s="80"/>
      <c r="B603" s="81"/>
    </row>
    <row r="604" spans="1:2">
      <c r="A604" s="80"/>
      <c r="B604" s="81"/>
    </row>
    <row r="605" spans="1:2">
      <c r="A605" s="80"/>
      <c r="B605" s="81"/>
    </row>
    <row r="606" spans="1:2">
      <c r="A606" s="80"/>
      <c r="B606" s="81"/>
    </row>
    <row r="607" spans="1:2">
      <c r="A607" s="80"/>
      <c r="B607" s="81"/>
    </row>
    <row r="608" spans="1:2">
      <c r="A608" s="80"/>
      <c r="B608" s="81"/>
    </row>
    <row r="609" spans="1:2">
      <c r="A609" s="80"/>
      <c r="B609" s="81"/>
    </row>
    <row r="610" spans="1:2">
      <c r="A610" s="80"/>
      <c r="B610" s="81"/>
    </row>
    <row r="611" spans="1:2">
      <c r="A611" s="80"/>
      <c r="B611" s="81"/>
    </row>
    <row r="612" spans="1:2">
      <c r="A612" s="80"/>
      <c r="B612" s="81"/>
    </row>
    <row r="613" spans="1:2">
      <c r="A613" s="80"/>
      <c r="B613" s="81"/>
    </row>
    <row r="614" spans="1:2">
      <c r="A614" s="80"/>
      <c r="B614" s="81"/>
    </row>
    <row r="615" spans="1:2">
      <c r="A615" s="80"/>
      <c r="B615" s="81"/>
    </row>
    <row r="616" spans="1:2">
      <c r="A616" s="80"/>
      <c r="B616" s="81"/>
    </row>
    <row r="617" spans="1:2">
      <c r="A617" s="80"/>
      <c r="B617" s="81"/>
    </row>
    <row r="618" spans="1:2">
      <c r="A618" s="80"/>
      <c r="B618" s="81"/>
    </row>
    <row r="619" spans="1:2">
      <c r="A619" s="80"/>
      <c r="B619" s="81"/>
    </row>
    <row r="620" spans="1:2">
      <c r="A620" s="80"/>
      <c r="B620" s="81"/>
    </row>
    <row r="621" spans="1:2">
      <c r="A621" s="80"/>
      <c r="B621" s="81"/>
    </row>
    <row r="622" spans="1:2">
      <c r="A622" s="80"/>
      <c r="B622" s="81"/>
    </row>
    <row r="623" spans="1:2">
      <c r="A623" s="80"/>
      <c r="B623" s="81"/>
    </row>
    <row r="624" spans="1:2">
      <c r="A624" s="80"/>
      <c r="B624" s="81"/>
    </row>
    <row r="625" spans="1:2">
      <c r="A625" s="80"/>
      <c r="B625" s="81"/>
    </row>
    <row r="626" spans="1:2">
      <c r="A626" s="80"/>
      <c r="B626" s="81"/>
    </row>
    <row r="627" spans="1:2">
      <c r="A627" s="80"/>
      <c r="B627" s="81"/>
    </row>
    <row r="628" spans="1:2">
      <c r="A628" s="80"/>
      <c r="B628" s="81"/>
    </row>
    <row r="629" spans="1:2">
      <c r="A629" s="80"/>
      <c r="B629" s="81"/>
    </row>
    <row r="630" spans="1:2">
      <c r="A630" s="80"/>
      <c r="B630" s="81"/>
    </row>
    <row r="631" spans="1:2">
      <c r="A631" s="80"/>
      <c r="B631" s="81"/>
    </row>
    <row r="632" spans="1:2">
      <c r="A632" s="80"/>
      <c r="B632" s="81"/>
    </row>
    <row r="633" spans="1:2">
      <c r="A633" s="80"/>
      <c r="B633" s="81"/>
    </row>
    <row r="634" spans="1:2">
      <c r="A634" s="80"/>
      <c r="B634" s="81"/>
    </row>
    <row r="635" spans="1:2">
      <c r="A635" s="80"/>
      <c r="B635" s="81"/>
    </row>
    <row r="636" spans="1:2">
      <c r="A636" s="80"/>
      <c r="B636" s="81"/>
    </row>
    <row r="637" spans="1:2">
      <c r="A637" s="80"/>
      <c r="B637" s="81"/>
    </row>
    <row r="638" spans="1:2">
      <c r="A638" s="80"/>
      <c r="B638" s="81"/>
    </row>
    <row r="639" spans="1:2">
      <c r="A639" s="80"/>
      <c r="B639" s="81"/>
    </row>
    <row r="640" spans="1:2">
      <c r="A640" s="80"/>
      <c r="B640" s="81"/>
    </row>
    <row r="641" spans="1:2">
      <c r="A641" s="80"/>
      <c r="B641" s="81"/>
    </row>
    <row r="642" spans="1:2">
      <c r="A642" s="80"/>
      <c r="B642" s="81"/>
    </row>
    <row r="643" spans="1:2">
      <c r="A643" s="80"/>
      <c r="B643" s="81"/>
    </row>
    <row r="644" spans="1:2">
      <c r="A644" s="80"/>
      <c r="B644" s="81"/>
    </row>
    <row r="645" spans="1:2">
      <c r="A645" s="80"/>
      <c r="B645" s="81"/>
    </row>
    <row r="646" spans="1:2">
      <c r="A646" s="80"/>
      <c r="B646" s="81"/>
    </row>
    <row r="647" spans="1:2">
      <c r="A647" s="80"/>
      <c r="B647" s="81"/>
    </row>
    <row r="648" spans="1:2">
      <c r="A648" s="80"/>
      <c r="B648" s="81"/>
    </row>
    <row r="649" spans="1:2">
      <c r="A649" s="80"/>
      <c r="B649" s="81"/>
    </row>
    <row r="650" spans="1:2">
      <c r="A650" s="80"/>
      <c r="B650" s="81"/>
    </row>
    <row r="651" spans="1:2">
      <c r="A651" s="80"/>
      <c r="B651" s="81"/>
    </row>
    <row r="652" spans="1:2">
      <c r="A652" s="80"/>
      <c r="B652" s="81"/>
    </row>
    <row r="653" spans="1:2">
      <c r="A653" s="80"/>
      <c r="B653" s="81"/>
    </row>
    <row r="654" spans="1:2">
      <c r="A654" s="80"/>
      <c r="B654" s="81"/>
    </row>
    <row r="655" spans="1:2">
      <c r="A655" s="80"/>
      <c r="B655" s="81"/>
    </row>
    <row r="656" spans="1:2">
      <c r="A656" s="80"/>
      <c r="B656" s="81"/>
    </row>
    <row r="657" spans="1:2">
      <c r="A657" s="80"/>
      <c r="B657" s="81"/>
    </row>
    <row r="658" spans="1:2">
      <c r="A658" s="80"/>
      <c r="B658" s="81"/>
    </row>
    <row r="659" spans="1:2">
      <c r="A659" s="80"/>
      <c r="B659" s="81"/>
    </row>
    <row r="660" spans="1:2">
      <c r="A660" s="80"/>
      <c r="B660" s="81"/>
    </row>
    <row r="661" spans="1:2">
      <c r="A661" s="80"/>
      <c r="B661" s="81"/>
    </row>
    <row r="662" spans="1:2">
      <c r="A662" s="80"/>
      <c r="B662" s="81"/>
    </row>
    <row r="663" spans="1:2">
      <c r="A663" s="80"/>
      <c r="B663" s="81"/>
    </row>
    <row r="664" spans="1:2">
      <c r="A664" s="80"/>
      <c r="B664" s="81"/>
    </row>
    <row r="665" spans="1:2">
      <c r="A665" s="80"/>
      <c r="B665" s="81"/>
    </row>
    <row r="666" spans="1:2">
      <c r="A666" s="80"/>
      <c r="B666" s="81"/>
    </row>
    <row r="667" spans="1:2">
      <c r="A667" s="80"/>
      <c r="B667" s="81"/>
    </row>
    <row r="668" spans="1:2">
      <c r="A668" s="80"/>
      <c r="B668" s="81"/>
    </row>
    <row r="669" spans="1:2">
      <c r="A669" s="80"/>
      <c r="B669" s="81"/>
    </row>
    <row r="670" spans="1:2">
      <c r="A670" s="80"/>
      <c r="B670" s="81"/>
    </row>
    <row r="671" spans="1:2">
      <c r="A671" s="80"/>
      <c r="B671" s="81"/>
    </row>
    <row r="672" spans="1:2">
      <c r="A672" s="80"/>
      <c r="B672" s="81"/>
    </row>
    <row r="673" spans="1:2">
      <c r="A673" s="80"/>
      <c r="B673" s="81"/>
    </row>
    <row r="674" spans="1:2">
      <c r="A674" s="80"/>
      <c r="B674" s="81"/>
    </row>
    <row r="675" spans="1:2">
      <c r="A675" s="80"/>
      <c r="B675" s="81"/>
    </row>
    <row r="676" spans="1:2">
      <c r="A676" s="80"/>
      <c r="B676" s="81"/>
    </row>
    <row r="677" spans="1:2">
      <c r="A677" s="80"/>
      <c r="B677" s="81"/>
    </row>
    <row r="678" spans="1:2">
      <c r="A678" s="80"/>
      <c r="B678" s="81"/>
    </row>
    <row r="679" spans="1:2">
      <c r="A679" s="80"/>
      <c r="B679" s="81"/>
    </row>
    <row r="680" spans="1:2">
      <c r="A680" s="80"/>
      <c r="B680" s="81"/>
    </row>
    <row r="681" spans="1:2">
      <c r="A681" s="80"/>
      <c r="B681" s="81"/>
    </row>
    <row r="682" spans="1:2">
      <c r="A682" s="80"/>
      <c r="B682" s="81"/>
    </row>
    <row r="683" spans="1:2">
      <c r="A683" s="80"/>
      <c r="B683" s="81"/>
    </row>
    <row r="684" spans="1:2">
      <c r="A684" s="80"/>
      <c r="B684" s="81"/>
    </row>
    <row r="685" spans="1:2">
      <c r="A685" s="80"/>
      <c r="B685" s="81"/>
    </row>
    <row r="686" spans="1:2">
      <c r="A686" s="80"/>
      <c r="B686" s="81"/>
    </row>
    <row r="687" spans="1:2">
      <c r="A687" s="80"/>
      <c r="B687" s="81"/>
    </row>
    <row r="688" spans="1:2">
      <c r="A688" s="80"/>
      <c r="B688" s="81"/>
    </row>
    <row r="689" spans="1:2">
      <c r="A689" s="80"/>
      <c r="B689" s="81"/>
    </row>
    <row r="690" spans="1:2">
      <c r="A690" s="80"/>
      <c r="B690" s="81"/>
    </row>
    <row r="691" spans="1:2">
      <c r="A691" s="80"/>
      <c r="B691" s="81"/>
    </row>
    <row r="692" spans="1:2">
      <c r="A692" s="80"/>
      <c r="B692" s="81"/>
    </row>
    <row r="693" spans="1:2">
      <c r="A693" s="80"/>
      <c r="B693" s="81"/>
    </row>
    <row r="694" spans="1:2">
      <c r="A694" s="80"/>
      <c r="B694" s="81"/>
    </row>
    <row r="695" spans="1:2">
      <c r="A695" s="80"/>
      <c r="B695" s="81"/>
    </row>
    <row r="696" spans="1:2">
      <c r="A696" s="80"/>
      <c r="B696" s="81"/>
    </row>
    <row r="697" spans="1:2">
      <c r="A697" s="80"/>
      <c r="B697" s="81"/>
    </row>
    <row r="698" spans="1:2">
      <c r="A698" s="80"/>
      <c r="B698" s="81"/>
    </row>
  </sheetData>
  <mergeCells count="1">
    <mergeCell ref="A2:B2"/>
  </mergeCells>
  <printOptions horizontalCentered="1"/>
  <pageMargins left="0.349956258075444" right="0.349956258075444" top="0.629782348167239" bottom="0.590203972313348" header="0.12012386885215" footer="0.279826113558191"/>
  <pageSetup paperSize="9" orientation="portrait" useFirstPageNumber="1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3"/>
  <sheetViews>
    <sheetView workbookViewId="0">
      <selection activeCell="G13" sqref="G13"/>
    </sheetView>
  </sheetViews>
  <sheetFormatPr defaultColWidth="9" defaultRowHeight="14.25" outlineLevelCol="7"/>
  <cols>
    <col min="1" max="1" width="51.125" style="45" customWidth="1"/>
    <col min="2" max="2" width="26.125" style="46" customWidth="1"/>
    <col min="3" max="4" width="9" style="45" hidden="1" customWidth="1"/>
    <col min="5" max="8" width="12.5" style="45" customWidth="1"/>
    <col min="9" max="16384" width="9" style="45"/>
  </cols>
  <sheetData>
    <row r="1" s="40" customFormat="1" ht="17.25" customHeight="1" spans="1:8">
      <c r="A1" s="47" t="s">
        <v>1427</v>
      </c>
      <c r="B1" s="48"/>
      <c r="C1" s="48"/>
      <c r="D1" s="48"/>
      <c r="E1" s="48"/>
      <c r="F1" s="48"/>
      <c r="G1" s="48"/>
      <c r="H1" s="48"/>
    </row>
    <row r="2" s="41" customFormat="1" ht="21.75" customHeight="1" spans="1:8">
      <c r="A2" s="49" t="s">
        <v>1428</v>
      </c>
      <c r="B2" s="49"/>
      <c r="C2" s="50"/>
      <c r="D2" s="49"/>
      <c r="E2" s="49"/>
      <c r="F2" s="49"/>
      <c r="G2" s="49"/>
      <c r="H2" s="49"/>
    </row>
    <row r="3" s="42" customFormat="1" ht="20.25" customHeight="1" spans="2:8">
      <c r="B3" s="51" t="s">
        <v>31</v>
      </c>
      <c r="C3" s="52" t="s">
        <v>31</v>
      </c>
      <c r="H3" s="53"/>
    </row>
    <row r="4" ht="25.5" customHeight="1" spans="1:3">
      <c r="A4" s="54" t="s">
        <v>1429</v>
      </c>
      <c r="B4" s="54" t="s">
        <v>33</v>
      </c>
      <c r="C4" s="55"/>
    </row>
    <row r="5" s="43" customFormat="1" ht="25.5" customHeight="1" spans="1:4">
      <c r="A5" s="56" t="s">
        <v>1417</v>
      </c>
      <c r="B5" s="57"/>
      <c r="C5" s="58"/>
      <c r="D5" s="59"/>
    </row>
    <row r="6" s="43" customFormat="1" ht="25.5" customHeight="1" spans="1:4">
      <c r="A6" s="56" t="s">
        <v>1418</v>
      </c>
      <c r="B6" s="60">
        <v>16575</v>
      </c>
      <c r="C6" s="58"/>
      <c r="D6" s="59"/>
    </row>
    <row r="7" s="44" customFormat="1" ht="25.5" customHeight="1" spans="1:4">
      <c r="A7" s="56" t="s">
        <v>1419</v>
      </c>
      <c r="B7" s="60">
        <v>44465</v>
      </c>
      <c r="C7" s="61"/>
      <c r="D7" s="59"/>
    </row>
    <row r="8" s="44" customFormat="1" ht="25.5" customHeight="1" spans="1:4">
      <c r="A8" s="56" t="s">
        <v>1420</v>
      </c>
      <c r="B8" s="60"/>
      <c r="C8" s="62">
        <v>282570034.6</v>
      </c>
      <c r="D8" s="59">
        <f>C8/10000</f>
        <v>28257.00346</v>
      </c>
    </row>
    <row r="9" s="44" customFormat="1" ht="25.5" customHeight="1" spans="1:4">
      <c r="A9" s="56" t="s">
        <v>1421</v>
      </c>
      <c r="B9" s="60"/>
      <c r="C9" s="62">
        <v>68254412.8</v>
      </c>
      <c r="D9" s="59">
        <f>C9/10000</f>
        <v>6825.44128</v>
      </c>
    </row>
    <row r="10" s="44" customFormat="1" ht="25.5" customHeight="1" spans="1:4">
      <c r="A10" s="56" t="s">
        <v>1422</v>
      </c>
      <c r="B10" s="60"/>
      <c r="C10" s="61"/>
      <c r="D10" s="59"/>
    </row>
    <row r="11" s="44" customFormat="1" ht="25.5" customHeight="1" spans="1:4">
      <c r="A11" s="56" t="s">
        <v>1423</v>
      </c>
      <c r="B11" s="60"/>
      <c r="C11" s="62">
        <v>5847925.72</v>
      </c>
      <c r="D11" s="59">
        <f>C11/10000</f>
        <v>584.792572</v>
      </c>
    </row>
    <row r="12" s="44" customFormat="1" ht="25.5" customHeight="1" spans="1:4">
      <c r="A12" s="56" t="s">
        <v>1424</v>
      </c>
      <c r="B12" s="60"/>
      <c r="C12" s="62"/>
      <c r="D12" s="59"/>
    </row>
    <row r="13" s="44" customFormat="1" ht="25.5" customHeight="1" spans="1:4">
      <c r="A13" s="63"/>
      <c r="B13" s="57"/>
      <c r="C13" s="62"/>
      <c r="D13" s="59"/>
    </row>
    <row r="14" s="44" customFormat="1" ht="25.5" customHeight="1" spans="1:4">
      <c r="A14" s="63"/>
      <c r="B14" s="57"/>
      <c r="C14" s="62"/>
      <c r="D14" s="59"/>
    </row>
    <row r="15" s="44" customFormat="1" ht="25.5" customHeight="1" spans="1:4">
      <c r="A15" s="64"/>
      <c r="B15" s="57"/>
      <c r="C15" s="62">
        <v>2335027732.59</v>
      </c>
      <c r="D15" s="59">
        <f>C15/10000</f>
        <v>233502.773259</v>
      </c>
    </row>
    <row r="16" s="44" customFormat="1" ht="25.5" customHeight="1" spans="1:4">
      <c r="A16" s="64"/>
      <c r="B16" s="57"/>
      <c r="C16" s="62">
        <v>1090614000.61</v>
      </c>
      <c r="D16" s="59">
        <f>C16/10000</f>
        <v>109061.400061</v>
      </c>
    </row>
    <row r="17" s="44" customFormat="1" ht="25.5" customHeight="1" spans="1:4">
      <c r="A17" s="64"/>
      <c r="B17" s="57"/>
      <c r="C17" s="61"/>
      <c r="D17" s="59"/>
    </row>
    <row r="18" s="44" customFormat="1" ht="25.5" customHeight="1" spans="1:4">
      <c r="A18" s="64"/>
      <c r="B18" s="57"/>
      <c r="C18" s="61"/>
      <c r="D18" s="59"/>
    </row>
    <row r="19" s="44" customFormat="1" ht="25.5" customHeight="1" spans="1:4">
      <c r="A19" s="63" t="s">
        <v>1430</v>
      </c>
      <c r="B19" s="60">
        <f>SUM(B5:B12)</f>
        <v>61040</v>
      </c>
      <c r="C19" s="62">
        <v>318585354.22</v>
      </c>
      <c r="D19" s="59">
        <f>C19/10000</f>
        <v>31858.535422</v>
      </c>
    </row>
    <row r="20" s="44" customFormat="1" ht="25.5" customHeight="1" spans="1:4">
      <c r="A20" s="63" t="s">
        <v>1431</v>
      </c>
      <c r="B20" s="65">
        <v>75570</v>
      </c>
      <c r="C20" s="62">
        <v>1258740</v>
      </c>
      <c r="D20" s="59">
        <f>C20/10000</f>
        <v>125.874</v>
      </c>
    </row>
    <row r="21" s="44" customFormat="1" ht="25.5" customHeight="1" spans="1:4">
      <c r="A21" s="56" t="s">
        <v>1060</v>
      </c>
      <c r="B21" s="60">
        <f>B19+B20</f>
        <v>136610</v>
      </c>
      <c r="C21" s="62">
        <v>6300000</v>
      </c>
      <c r="D21" s="59">
        <f>C21/10000</f>
        <v>630</v>
      </c>
    </row>
    <row r="22" spans="1:2">
      <c r="A22" s="44"/>
      <c r="B22" s="66"/>
    </row>
    <row r="23" spans="1:2">
      <c r="A23" s="44"/>
      <c r="B23" s="66"/>
    </row>
    <row r="24" spans="1:2">
      <c r="A24" s="44"/>
      <c r="B24" s="66"/>
    </row>
    <row r="25" spans="1:2">
      <c r="A25" s="44"/>
      <c r="B25" s="66"/>
    </row>
    <row r="26" spans="1:2">
      <c r="A26" s="44"/>
      <c r="B26" s="66"/>
    </row>
    <row r="27" spans="1:2">
      <c r="A27" s="44"/>
      <c r="B27" s="66"/>
    </row>
    <row r="28" spans="1:2">
      <c r="A28" s="44"/>
      <c r="B28" s="66"/>
    </row>
    <row r="29" spans="1:2">
      <c r="A29" s="44"/>
      <c r="B29" s="66"/>
    </row>
    <row r="30" spans="1:2">
      <c r="A30" s="44"/>
      <c r="B30" s="66"/>
    </row>
    <row r="31" spans="1:2">
      <c r="A31" s="44"/>
      <c r="B31" s="66"/>
    </row>
    <row r="32" spans="1:2">
      <c r="A32" s="44"/>
      <c r="B32" s="66"/>
    </row>
    <row r="33" spans="1:2">
      <c r="A33" s="44"/>
      <c r="B33" s="66"/>
    </row>
    <row r="34" spans="1:2">
      <c r="A34" s="44"/>
      <c r="B34" s="66"/>
    </row>
    <row r="35" spans="1:2">
      <c r="A35" s="44"/>
      <c r="B35" s="66"/>
    </row>
    <row r="36" spans="1:2">
      <c r="A36" s="44"/>
      <c r="B36" s="66"/>
    </row>
    <row r="37" spans="1:2">
      <c r="A37" s="44"/>
      <c r="B37" s="66"/>
    </row>
    <row r="38" spans="1:2">
      <c r="A38" s="44"/>
      <c r="B38" s="66"/>
    </row>
    <row r="39" spans="1:2">
      <c r="A39" s="44"/>
      <c r="B39" s="66"/>
    </row>
    <row r="40" spans="1:2">
      <c r="A40" s="44"/>
      <c r="B40" s="66"/>
    </row>
    <row r="41" spans="1:2">
      <c r="A41" s="44"/>
      <c r="B41" s="66"/>
    </row>
    <row r="42" spans="1:2">
      <c r="A42" s="44"/>
      <c r="B42" s="66"/>
    </row>
    <row r="43" spans="1:2">
      <c r="A43" s="44"/>
      <c r="B43" s="66"/>
    </row>
    <row r="44" spans="1:2">
      <c r="A44" s="44"/>
      <c r="B44" s="66"/>
    </row>
    <row r="45" spans="1:2">
      <c r="A45" s="44"/>
      <c r="B45" s="66"/>
    </row>
    <row r="46" spans="1:2">
      <c r="A46" s="44"/>
      <c r="B46" s="66"/>
    </row>
    <row r="47" spans="1:2">
      <c r="A47" s="44"/>
      <c r="B47" s="66"/>
    </row>
    <row r="48" spans="1:2">
      <c r="A48" s="44"/>
      <c r="B48" s="66"/>
    </row>
    <row r="49" spans="1:2">
      <c r="A49" s="44"/>
      <c r="B49" s="66"/>
    </row>
    <row r="50" spans="1:2">
      <c r="A50" s="44"/>
      <c r="B50" s="66"/>
    </row>
    <row r="51" spans="1:2">
      <c r="A51" s="44"/>
      <c r="B51" s="66"/>
    </row>
    <row r="52" spans="1:2">
      <c r="A52" s="44"/>
      <c r="B52" s="66"/>
    </row>
    <row r="53" spans="1:2">
      <c r="A53" s="44"/>
      <c r="B53" s="66"/>
    </row>
    <row r="54" spans="1:2">
      <c r="A54" s="44"/>
      <c r="B54" s="66"/>
    </row>
    <row r="55" spans="1:2">
      <c r="A55" s="44"/>
      <c r="B55" s="66"/>
    </row>
    <row r="56" spans="1:2">
      <c r="A56" s="44"/>
      <c r="B56" s="66"/>
    </row>
    <row r="57" spans="1:2">
      <c r="A57" s="44"/>
      <c r="B57" s="66"/>
    </row>
    <row r="58" spans="1:2">
      <c r="A58" s="44"/>
      <c r="B58" s="66"/>
    </row>
    <row r="59" spans="1:2">
      <c r="A59" s="44"/>
      <c r="B59" s="66"/>
    </row>
    <row r="60" spans="1:2">
      <c r="A60" s="44"/>
      <c r="B60" s="66"/>
    </row>
    <row r="61" spans="1:2">
      <c r="A61" s="44"/>
      <c r="B61" s="66"/>
    </row>
    <row r="62" spans="1:2">
      <c r="A62" s="44"/>
      <c r="B62" s="66"/>
    </row>
    <row r="63" spans="1:2">
      <c r="A63" s="44"/>
      <c r="B63" s="66"/>
    </row>
    <row r="64" spans="1:2">
      <c r="A64" s="44"/>
      <c r="B64" s="66"/>
    </row>
    <row r="65" spans="1:2">
      <c r="A65" s="44"/>
      <c r="B65" s="66"/>
    </row>
    <row r="66" spans="1:2">
      <c r="A66" s="44"/>
      <c r="B66" s="66"/>
    </row>
    <row r="67" spans="1:2">
      <c r="A67" s="44"/>
      <c r="B67" s="66"/>
    </row>
    <row r="68" spans="1:2">
      <c r="A68" s="44"/>
      <c r="B68" s="66"/>
    </row>
    <row r="69" spans="1:2">
      <c r="A69" s="44"/>
      <c r="B69" s="66"/>
    </row>
    <row r="70" spans="1:2">
      <c r="A70" s="44"/>
      <c r="B70" s="66"/>
    </row>
    <row r="71" spans="1:2">
      <c r="A71" s="44"/>
      <c r="B71" s="66"/>
    </row>
    <row r="72" spans="1:2">
      <c r="A72" s="44"/>
      <c r="B72" s="66"/>
    </row>
    <row r="73" spans="1:2">
      <c r="A73" s="44"/>
      <c r="B73" s="66"/>
    </row>
    <row r="74" spans="1:2">
      <c r="A74" s="44"/>
      <c r="B74" s="66"/>
    </row>
    <row r="75" spans="1:2">
      <c r="A75" s="44"/>
      <c r="B75" s="66"/>
    </row>
    <row r="76" spans="1:2">
      <c r="A76" s="44"/>
      <c r="B76" s="66"/>
    </row>
    <row r="77" spans="1:2">
      <c r="A77" s="44"/>
      <c r="B77" s="66"/>
    </row>
    <row r="78" spans="1:2">
      <c r="A78" s="44"/>
      <c r="B78" s="66"/>
    </row>
    <row r="79" spans="1:2">
      <c r="A79" s="44"/>
      <c r="B79" s="66"/>
    </row>
    <row r="80" spans="1:2">
      <c r="A80" s="44"/>
      <c r="B80" s="66"/>
    </row>
    <row r="81" spans="1:2">
      <c r="A81" s="44"/>
      <c r="B81" s="66"/>
    </row>
    <row r="82" spans="1:2">
      <c r="A82" s="44"/>
      <c r="B82" s="66"/>
    </row>
    <row r="83" spans="1:2">
      <c r="A83" s="44"/>
      <c r="B83" s="66"/>
    </row>
    <row r="84" spans="1:2">
      <c r="A84" s="44"/>
      <c r="B84" s="66"/>
    </row>
    <row r="85" spans="1:2">
      <c r="A85" s="44"/>
      <c r="B85" s="66"/>
    </row>
    <row r="86" spans="1:2">
      <c r="A86" s="44"/>
      <c r="B86" s="66"/>
    </row>
    <row r="87" spans="1:2">
      <c r="A87" s="44"/>
      <c r="B87" s="66"/>
    </row>
    <row r="88" spans="1:2">
      <c r="A88" s="44"/>
      <c r="B88" s="66"/>
    </row>
    <row r="89" spans="1:2">
      <c r="A89" s="44"/>
      <c r="B89" s="66"/>
    </row>
    <row r="90" spans="1:2">
      <c r="A90" s="44"/>
      <c r="B90" s="66"/>
    </row>
    <row r="91" spans="1:2">
      <c r="A91" s="44"/>
      <c r="B91" s="66"/>
    </row>
    <row r="92" spans="1:2">
      <c r="A92" s="44"/>
      <c r="B92" s="66"/>
    </row>
    <row r="93" spans="1:2">
      <c r="A93" s="44"/>
      <c r="B93" s="66"/>
    </row>
    <row r="94" spans="1:2">
      <c r="A94" s="44"/>
      <c r="B94" s="66"/>
    </row>
    <row r="95" spans="1:2">
      <c r="A95" s="44"/>
      <c r="B95" s="66"/>
    </row>
    <row r="96" spans="1:2">
      <c r="A96" s="44"/>
      <c r="B96" s="66"/>
    </row>
    <row r="97" spans="1:2">
      <c r="A97" s="44"/>
      <c r="B97" s="66"/>
    </row>
    <row r="98" spans="1:2">
      <c r="A98" s="44"/>
      <c r="B98" s="66"/>
    </row>
    <row r="99" spans="1:2">
      <c r="A99" s="44"/>
      <c r="B99" s="66"/>
    </row>
    <row r="100" spans="1:2">
      <c r="A100" s="44"/>
      <c r="B100" s="66"/>
    </row>
    <row r="101" spans="1:2">
      <c r="A101" s="44"/>
      <c r="B101" s="66"/>
    </row>
    <row r="102" spans="1:2">
      <c r="A102" s="44"/>
      <c r="B102" s="66"/>
    </row>
    <row r="103" spans="1:2">
      <c r="A103" s="44"/>
      <c r="B103" s="66"/>
    </row>
    <row r="104" spans="1:2">
      <c r="A104" s="44"/>
      <c r="B104" s="66"/>
    </row>
    <row r="105" spans="1:2">
      <c r="A105" s="44"/>
      <c r="B105" s="66"/>
    </row>
    <row r="106" spans="1:2">
      <c r="A106" s="44"/>
      <c r="B106" s="66"/>
    </row>
    <row r="107" spans="1:2">
      <c r="A107" s="44"/>
      <c r="B107" s="66"/>
    </row>
    <row r="108" spans="1:2">
      <c r="A108" s="44"/>
      <c r="B108" s="66"/>
    </row>
    <row r="109" spans="1:2">
      <c r="A109" s="44"/>
      <c r="B109" s="66"/>
    </row>
    <row r="110" spans="1:2">
      <c r="A110" s="44"/>
      <c r="B110" s="66"/>
    </row>
    <row r="111" spans="1:2">
      <c r="A111" s="44"/>
      <c r="B111" s="66"/>
    </row>
    <row r="112" spans="1:2">
      <c r="A112" s="44"/>
      <c r="B112" s="66"/>
    </row>
    <row r="113" spans="1:2">
      <c r="A113" s="44"/>
      <c r="B113" s="66"/>
    </row>
    <row r="114" spans="1:2">
      <c r="A114" s="44"/>
      <c r="B114" s="66"/>
    </row>
    <row r="115" spans="1:2">
      <c r="A115" s="44"/>
      <c r="B115" s="66"/>
    </row>
    <row r="116" spans="1:2">
      <c r="A116" s="44"/>
      <c r="B116" s="66"/>
    </row>
    <row r="117" spans="1:2">
      <c r="A117" s="44"/>
      <c r="B117" s="66"/>
    </row>
    <row r="118" spans="1:2">
      <c r="A118" s="44"/>
      <c r="B118" s="66"/>
    </row>
    <row r="119" spans="1:2">
      <c r="A119" s="44"/>
      <c r="B119" s="66"/>
    </row>
    <row r="120" spans="1:2">
      <c r="A120" s="44"/>
      <c r="B120" s="66"/>
    </row>
    <row r="121" spans="1:2">
      <c r="A121" s="44"/>
      <c r="B121" s="66"/>
    </row>
    <row r="122" spans="1:2">
      <c r="A122" s="44"/>
      <c r="B122" s="66"/>
    </row>
    <row r="123" spans="1:2">
      <c r="A123" s="44"/>
      <c r="B123" s="66"/>
    </row>
    <row r="124" spans="1:2">
      <c r="A124" s="44"/>
      <c r="B124" s="66"/>
    </row>
    <row r="125" spans="1:2">
      <c r="A125" s="44"/>
      <c r="B125" s="66"/>
    </row>
    <row r="126" spans="1:2">
      <c r="A126" s="44"/>
      <c r="B126" s="66"/>
    </row>
    <row r="127" spans="1:2">
      <c r="A127" s="44"/>
      <c r="B127" s="66"/>
    </row>
    <row r="128" spans="1:2">
      <c r="A128" s="44"/>
      <c r="B128" s="66"/>
    </row>
    <row r="129" spans="1:2">
      <c r="A129" s="44"/>
      <c r="B129" s="66"/>
    </row>
    <row r="130" spans="1:2">
      <c r="A130" s="44"/>
      <c r="B130" s="66"/>
    </row>
    <row r="131" spans="1:2">
      <c r="A131" s="44"/>
      <c r="B131" s="66"/>
    </row>
    <row r="132" spans="1:2">
      <c r="A132" s="44"/>
      <c r="B132" s="66"/>
    </row>
    <row r="133" spans="1:2">
      <c r="A133" s="44"/>
      <c r="B133" s="66"/>
    </row>
    <row r="134" spans="1:2">
      <c r="A134" s="44"/>
      <c r="B134" s="66"/>
    </row>
    <row r="135" spans="1:2">
      <c r="A135" s="44"/>
      <c r="B135" s="66"/>
    </row>
    <row r="136" spans="1:2">
      <c r="A136" s="44"/>
      <c r="B136" s="66"/>
    </row>
    <row r="137" spans="1:2">
      <c r="A137" s="44"/>
      <c r="B137" s="66"/>
    </row>
    <row r="138" spans="1:2">
      <c r="A138" s="44"/>
      <c r="B138" s="66"/>
    </row>
    <row r="139" spans="1:2">
      <c r="A139" s="44"/>
      <c r="B139" s="66"/>
    </row>
    <row r="140" spans="1:2">
      <c r="A140" s="44"/>
      <c r="B140" s="66"/>
    </row>
    <row r="141" spans="1:2">
      <c r="A141" s="44"/>
      <c r="B141" s="66"/>
    </row>
    <row r="142" spans="1:2">
      <c r="A142" s="44"/>
      <c r="B142" s="66"/>
    </row>
    <row r="143" spans="1:2">
      <c r="A143" s="44"/>
      <c r="B143" s="66"/>
    </row>
    <row r="144" spans="1:2">
      <c r="A144" s="44"/>
      <c r="B144" s="66"/>
    </row>
    <row r="145" spans="1:2">
      <c r="A145" s="44"/>
      <c r="B145" s="66"/>
    </row>
    <row r="146" spans="1:2">
      <c r="A146" s="44"/>
      <c r="B146" s="66"/>
    </row>
    <row r="147" spans="1:2">
      <c r="A147" s="44"/>
      <c r="B147" s="66"/>
    </row>
    <row r="148" spans="1:2">
      <c r="A148" s="44"/>
      <c r="B148" s="66"/>
    </row>
    <row r="149" spans="1:2">
      <c r="A149" s="44"/>
      <c r="B149" s="66"/>
    </row>
    <row r="150" spans="1:2">
      <c r="A150" s="44"/>
      <c r="B150" s="66"/>
    </row>
    <row r="151" spans="1:2">
      <c r="A151" s="44"/>
      <c r="B151" s="66"/>
    </row>
    <row r="152" spans="1:2">
      <c r="A152" s="44"/>
      <c r="B152" s="66"/>
    </row>
    <row r="153" spans="1:2">
      <c r="A153" s="44"/>
      <c r="B153" s="66"/>
    </row>
    <row r="154" spans="1:2">
      <c r="A154" s="44"/>
      <c r="B154" s="66"/>
    </row>
    <row r="155" spans="1:2">
      <c r="A155" s="44"/>
      <c r="B155" s="66"/>
    </row>
    <row r="156" spans="1:2">
      <c r="A156" s="44"/>
      <c r="B156" s="66"/>
    </row>
    <row r="157" spans="1:2">
      <c r="A157" s="44"/>
      <c r="B157" s="66"/>
    </row>
    <row r="158" spans="1:2">
      <c r="A158" s="44"/>
      <c r="B158" s="66"/>
    </row>
    <row r="159" spans="1:2">
      <c r="A159" s="44"/>
      <c r="B159" s="66"/>
    </row>
    <row r="160" spans="1:2">
      <c r="A160" s="44"/>
      <c r="B160" s="66"/>
    </row>
    <row r="161" spans="1:2">
      <c r="A161" s="44"/>
      <c r="B161" s="66"/>
    </row>
    <row r="162" spans="1:2">
      <c r="A162" s="44"/>
      <c r="B162" s="66"/>
    </row>
    <row r="163" spans="1:2">
      <c r="A163" s="44"/>
      <c r="B163" s="66"/>
    </row>
    <row r="164" spans="1:2">
      <c r="A164" s="44"/>
      <c r="B164" s="66"/>
    </row>
    <row r="165" spans="1:2">
      <c r="A165" s="44"/>
      <c r="B165" s="66"/>
    </row>
    <row r="166" spans="1:2">
      <c r="A166" s="44"/>
      <c r="B166" s="66"/>
    </row>
    <row r="167" spans="1:2">
      <c r="A167" s="44"/>
      <c r="B167" s="66"/>
    </row>
    <row r="168" spans="1:2">
      <c r="A168" s="44"/>
      <c r="B168" s="66"/>
    </row>
    <row r="169" spans="1:2">
      <c r="A169" s="44"/>
      <c r="B169" s="66"/>
    </row>
    <row r="170" spans="1:2">
      <c r="A170" s="44"/>
      <c r="B170" s="66"/>
    </row>
    <row r="171" spans="1:2">
      <c r="A171" s="44"/>
      <c r="B171" s="66"/>
    </row>
    <row r="172" spans="1:2">
      <c r="A172" s="44"/>
      <c r="B172" s="66"/>
    </row>
    <row r="173" spans="1:2">
      <c r="A173" s="44"/>
      <c r="B173" s="66"/>
    </row>
    <row r="174" spans="1:2">
      <c r="A174" s="44"/>
      <c r="B174" s="66"/>
    </row>
    <row r="175" spans="1:2">
      <c r="A175" s="44"/>
      <c r="B175" s="66"/>
    </row>
    <row r="176" spans="1:2">
      <c r="A176" s="44"/>
      <c r="B176" s="66"/>
    </row>
    <row r="177" spans="1:2">
      <c r="A177" s="44"/>
      <c r="B177" s="66"/>
    </row>
    <row r="178" spans="1:2">
      <c r="A178" s="44"/>
      <c r="B178" s="66"/>
    </row>
    <row r="179" spans="1:2">
      <c r="A179" s="44"/>
      <c r="B179" s="66"/>
    </row>
    <row r="180" spans="1:2">
      <c r="A180" s="44"/>
      <c r="B180" s="66"/>
    </row>
    <row r="181" spans="1:2">
      <c r="A181" s="44"/>
      <c r="B181" s="66"/>
    </row>
    <row r="182" spans="1:2">
      <c r="A182" s="44"/>
      <c r="B182" s="66"/>
    </row>
    <row r="183" spans="1:2">
      <c r="A183" s="44"/>
      <c r="B183" s="66"/>
    </row>
    <row r="184" spans="1:2">
      <c r="A184" s="44"/>
      <c r="B184" s="66"/>
    </row>
    <row r="185" spans="1:2">
      <c r="A185" s="44"/>
      <c r="B185" s="66"/>
    </row>
    <row r="186" spans="1:2">
      <c r="A186" s="44"/>
      <c r="B186" s="66"/>
    </row>
    <row r="187" spans="1:2">
      <c r="A187" s="44"/>
      <c r="B187" s="66"/>
    </row>
    <row r="188" spans="1:2">
      <c r="A188" s="44"/>
      <c r="B188" s="66"/>
    </row>
    <row r="189" spans="1:2">
      <c r="A189" s="44"/>
      <c r="B189" s="66"/>
    </row>
    <row r="190" spans="1:2">
      <c r="A190" s="44"/>
      <c r="B190" s="66"/>
    </row>
    <row r="191" spans="1:2">
      <c r="A191" s="44"/>
      <c r="B191" s="66"/>
    </row>
    <row r="192" spans="1:2">
      <c r="A192" s="44"/>
      <c r="B192" s="66"/>
    </row>
    <row r="193" spans="1:2">
      <c r="A193" s="44"/>
      <c r="B193" s="66"/>
    </row>
    <row r="194" spans="1:2">
      <c r="A194" s="44"/>
      <c r="B194" s="66"/>
    </row>
    <row r="195" spans="1:2">
      <c r="A195" s="44"/>
      <c r="B195" s="66"/>
    </row>
    <row r="196" spans="1:2">
      <c r="A196" s="44"/>
      <c r="B196" s="66"/>
    </row>
    <row r="197" spans="1:2">
      <c r="A197" s="44"/>
      <c r="B197" s="66"/>
    </row>
    <row r="198" spans="1:2">
      <c r="A198" s="44"/>
      <c r="B198" s="66"/>
    </row>
    <row r="199" spans="1:2">
      <c r="A199" s="44"/>
      <c r="B199" s="66"/>
    </row>
    <row r="200" spans="1:2">
      <c r="A200" s="44"/>
      <c r="B200" s="66"/>
    </row>
    <row r="201" spans="1:2">
      <c r="A201" s="44"/>
      <c r="B201" s="66"/>
    </row>
    <row r="202" spans="1:2">
      <c r="A202" s="44"/>
      <c r="B202" s="66"/>
    </row>
    <row r="203" spans="1:2">
      <c r="A203" s="44"/>
      <c r="B203" s="66"/>
    </row>
    <row r="204" spans="1:2">
      <c r="A204" s="44"/>
      <c r="B204" s="66"/>
    </row>
    <row r="205" spans="1:2">
      <c r="A205" s="44"/>
      <c r="B205" s="66"/>
    </row>
    <row r="206" spans="1:2">
      <c r="A206" s="44"/>
      <c r="B206" s="66"/>
    </row>
    <row r="207" spans="1:2">
      <c r="A207" s="44"/>
      <c r="B207" s="66"/>
    </row>
    <row r="208" spans="1:2">
      <c r="A208" s="44"/>
      <c r="B208" s="66"/>
    </row>
    <row r="209" spans="1:2">
      <c r="A209" s="44"/>
      <c r="B209" s="66"/>
    </row>
    <row r="210" spans="1:2">
      <c r="A210" s="44"/>
      <c r="B210" s="66"/>
    </row>
    <row r="211" spans="1:2">
      <c r="A211" s="44"/>
      <c r="B211" s="66"/>
    </row>
    <row r="212" spans="1:2">
      <c r="A212" s="44"/>
      <c r="B212" s="66"/>
    </row>
    <row r="213" spans="1:2">
      <c r="A213" s="44"/>
      <c r="B213" s="66"/>
    </row>
    <row r="214" spans="1:2">
      <c r="A214" s="44"/>
      <c r="B214" s="66"/>
    </row>
    <row r="215" spans="1:2">
      <c r="A215" s="44"/>
      <c r="B215" s="66"/>
    </row>
    <row r="216" spans="1:2">
      <c r="A216" s="44"/>
      <c r="B216" s="66"/>
    </row>
    <row r="217" spans="1:2">
      <c r="A217" s="44"/>
      <c r="B217" s="66"/>
    </row>
    <row r="218" spans="1:2">
      <c r="A218" s="44"/>
      <c r="B218" s="66"/>
    </row>
    <row r="219" spans="1:2">
      <c r="A219" s="44"/>
      <c r="B219" s="66"/>
    </row>
    <row r="220" spans="1:2">
      <c r="A220" s="44"/>
      <c r="B220" s="66"/>
    </row>
    <row r="221" spans="1:2">
      <c r="A221" s="44"/>
      <c r="B221" s="66"/>
    </row>
    <row r="222" spans="1:2">
      <c r="A222" s="44"/>
      <c r="B222" s="66"/>
    </row>
    <row r="223" spans="1:2">
      <c r="A223" s="44"/>
      <c r="B223" s="66"/>
    </row>
    <row r="224" spans="1:2">
      <c r="A224" s="44"/>
      <c r="B224" s="66"/>
    </row>
    <row r="225" spans="1:2">
      <c r="A225" s="44"/>
      <c r="B225" s="66"/>
    </row>
    <row r="226" spans="1:2">
      <c r="A226" s="44"/>
      <c r="B226" s="66"/>
    </row>
    <row r="227" spans="1:2">
      <c r="A227" s="44"/>
      <c r="B227" s="66"/>
    </row>
    <row r="228" spans="1:2">
      <c r="A228" s="44"/>
      <c r="B228" s="66"/>
    </row>
    <row r="229" spans="1:2">
      <c r="A229" s="44"/>
      <c r="B229" s="66"/>
    </row>
    <row r="230" spans="1:2">
      <c r="A230" s="44"/>
      <c r="B230" s="66"/>
    </row>
    <row r="231" spans="1:2">
      <c r="A231" s="44"/>
      <c r="B231" s="66"/>
    </row>
    <row r="232" spans="1:2">
      <c r="A232" s="44"/>
      <c r="B232" s="66"/>
    </row>
    <row r="233" spans="1:2">
      <c r="A233" s="44"/>
      <c r="B233" s="66"/>
    </row>
    <row r="234" spans="1:2">
      <c r="A234" s="44"/>
      <c r="B234" s="66"/>
    </row>
    <row r="235" spans="1:2">
      <c r="A235" s="44"/>
      <c r="B235" s="66"/>
    </row>
    <row r="236" spans="1:2">
      <c r="A236" s="44"/>
      <c r="B236" s="66"/>
    </row>
    <row r="237" spans="1:2">
      <c r="A237" s="44"/>
      <c r="B237" s="66"/>
    </row>
    <row r="238" spans="1:2">
      <c r="A238" s="44"/>
      <c r="B238" s="66"/>
    </row>
    <row r="239" spans="1:2">
      <c r="A239" s="44"/>
      <c r="B239" s="66"/>
    </row>
    <row r="240" spans="1:2">
      <c r="A240" s="44"/>
      <c r="B240" s="66"/>
    </row>
    <row r="241" spans="1:2">
      <c r="A241" s="44"/>
      <c r="B241" s="66"/>
    </row>
    <row r="242" spans="1:2">
      <c r="A242" s="44"/>
      <c r="B242" s="66"/>
    </row>
    <row r="243" spans="1:2">
      <c r="A243" s="44"/>
      <c r="B243" s="66"/>
    </row>
    <row r="244" spans="1:2">
      <c r="A244" s="44"/>
      <c r="B244" s="66"/>
    </row>
    <row r="245" spans="1:2">
      <c r="A245" s="44"/>
      <c r="B245" s="66"/>
    </row>
    <row r="246" spans="1:2">
      <c r="A246" s="44"/>
      <c r="B246" s="66"/>
    </row>
    <row r="247" spans="1:2">
      <c r="A247" s="44"/>
      <c r="B247" s="66"/>
    </row>
    <row r="248" spans="1:2">
      <c r="A248" s="44"/>
      <c r="B248" s="66"/>
    </row>
    <row r="249" spans="1:2">
      <c r="A249" s="44"/>
      <c r="B249" s="66"/>
    </row>
    <row r="250" spans="1:2">
      <c r="A250" s="44"/>
      <c r="B250" s="66"/>
    </row>
    <row r="251" spans="1:2">
      <c r="A251" s="44"/>
      <c r="B251" s="66"/>
    </row>
    <row r="252" spans="1:2">
      <c r="A252" s="44"/>
      <c r="B252" s="66"/>
    </row>
    <row r="253" spans="1:2">
      <c r="A253" s="44"/>
      <c r="B253" s="66"/>
    </row>
    <row r="254" spans="1:2">
      <c r="A254" s="44"/>
      <c r="B254" s="66"/>
    </row>
    <row r="255" spans="1:2">
      <c r="A255" s="44"/>
      <c r="B255" s="66"/>
    </row>
    <row r="256" spans="1:2">
      <c r="A256" s="44"/>
      <c r="B256" s="66"/>
    </row>
    <row r="257" spans="1:2">
      <c r="A257" s="44"/>
      <c r="B257" s="66"/>
    </row>
    <row r="258" spans="1:2">
      <c r="A258" s="44"/>
      <c r="B258" s="66"/>
    </row>
    <row r="259" spans="1:2">
      <c r="A259" s="44"/>
      <c r="B259" s="66"/>
    </row>
    <row r="260" spans="1:2">
      <c r="A260" s="44"/>
      <c r="B260" s="66"/>
    </row>
    <row r="261" spans="1:2">
      <c r="A261" s="44"/>
      <c r="B261" s="66"/>
    </row>
    <row r="262" spans="1:2">
      <c r="A262" s="44"/>
      <c r="B262" s="66"/>
    </row>
    <row r="263" spans="1:2">
      <c r="A263" s="44"/>
      <c r="B263" s="66"/>
    </row>
    <row r="264" spans="1:2">
      <c r="A264" s="44"/>
      <c r="B264" s="66"/>
    </row>
    <row r="265" spans="1:2">
      <c r="A265" s="44"/>
      <c r="B265" s="66"/>
    </row>
    <row r="266" spans="1:2">
      <c r="A266" s="44"/>
      <c r="B266" s="66"/>
    </row>
    <row r="267" spans="1:2">
      <c r="A267" s="44"/>
      <c r="B267" s="66"/>
    </row>
    <row r="268" spans="1:2">
      <c r="A268" s="44"/>
      <c r="B268" s="66"/>
    </row>
    <row r="269" spans="1:2">
      <c r="A269" s="44"/>
      <c r="B269" s="66"/>
    </row>
    <row r="270" spans="1:2">
      <c r="A270" s="44"/>
      <c r="B270" s="66"/>
    </row>
    <row r="271" spans="1:2">
      <c r="A271" s="44"/>
      <c r="B271" s="66"/>
    </row>
    <row r="272" spans="1:2">
      <c r="A272" s="44"/>
      <c r="B272" s="66"/>
    </row>
    <row r="273" spans="1:2">
      <c r="A273" s="44"/>
      <c r="B273" s="66"/>
    </row>
    <row r="274" spans="1:2">
      <c r="A274" s="44"/>
      <c r="B274" s="66"/>
    </row>
    <row r="275" spans="1:2">
      <c r="A275" s="44"/>
      <c r="B275" s="66"/>
    </row>
    <row r="276" spans="1:2">
      <c r="A276" s="44"/>
      <c r="B276" s="66"/>
    </row>
    <row r="277" spans="1:2">
      <c r="A277" s="44"/>
      <c r="B277" s="66"/>
    </row>
    <row r="278" spans="1:2">
      <c r="A278" s="44"/>
      <c r="B278" s="66"/>
    </row>
    <row r="279" spans="1:2">
      <c r="A279" s="44"/>
      <c r="B279" s="66"/>
    </row>
    <row r="280" spans="1:2">
      <c r="A280" s="44"/>
      <c r="B280" s="66"/>
    </row>
    <row r="281" spans="1:2">
      <c r="A281" s="44"/>
      <c r="B281" s="66"/>
    </row>
    <row r="282" spans="1:2">
      <c r="A282" s="44"/>
      <c r="B282" s="66"/>
    </row>
    <row r="283" spans="1:2">
      <c r="A283" s="44"/>
      <c r="B283" s="66"/>
    </row>
    <row r="284" spans="1:2">
      <c r="A284" s="44"/>
      <c r="B284" s="66"/>
    </row>
    <row r="285" spans="1:2">
      <c r="A285" s="44"/>
      <c r="B285" s="66"/>
    </row>
    <row r="286" spans="1:2">
      <c r="A286" s="44"/>
      <c r="B286" s="66"/>
    </row>
    <row r="287" spans="1:2">
      <c r="A287" s="44"/>
      <c r="B287" s="66"/>
    </row>
    <row r="288" spans="1:2">
      <c r="A288" s="44"/>
      <c r="B288" s="66"/>
    </row>
    <row r="289" spans="1:2">
      <c r="A289" s="44"/>
      <c r="B289" s="66"/>
    </row>
    <row r="290" spans="1:2">
      <c r="A290" s="44"/>
      <c r="B290" s="66"/>
    </row>
    <row r="291" spans="1:2">
      <c r="A291" s="44"/>
      <c r="B291" s="66"/>
    </row>
    <row r="292" spans="1:2">
      <c r="A292" s="44"/>
      <c r="B292" s="66"/>
    </row>
    <row r="293" spans="1:2">
      <c r="A293" s="44"/>
      <c r="B293" s="66"/>
    </row>
    <row r="294" spans="1:2">
      <c r="A294" s="44"/>
      <c r="B294" s="66"/>
    </row>
    <row r="295" spans="1:2">
      <c r="A295" s="44"/>
      <c r="B295" s="66"/>
    </row>
    <row r="296" spans="1:2">
      <c r="A296" s="44"/>
      <c r="B296" s="66"/>
    </row>
    <row r="297" spans="1:2">
      <c r="A297" s="44"/>
      <c r="B297" s="66"/>
    </row>
    <row r="298" spans="1:2">
      <c r="A298" s="44"/>
      <c r="B298" s="66"/>
    </row>
    <row r="299" spans="1:2">
      <c r="A299" s="44"/>
      <c r="B299" s="66"/>
    </row>
    <row r="300" spans="1:2">
      <c r="A300" s="44"/>
      <c r="B300" s="66"/>
    </row>
    <row r="301" spans="1:2">
      <c r="A301" s="44"/>
      <c r="B301" s="66"/>
    </row>
    <row r="302" spans="1:2">
      <c r="A302" s="44"/>
      <c r="B302" s="66"/>
    </row>
    <row r="303" spans="1:2">
      <c r="A303" s="44"/>
      <c r="B303" s="66"/>
    </row>
    <row r="304" spans="1:2">
      <c r="A304" s="44"/>
      <c r="B304" s="66"/>
    </row>
    <row r="305" spans="1:2">
      <c r="A305" s="44"/>
      <c r="B305" s="66"/>
    </row>
    <row r="306" spans="1:2">
      <c r="A306" s="44"/>
      <c r="B306" s="66"/>
    </row>
    <row r="307" spans="1:2">
      <c r="A307" s="44"/>
      <c r="B307" s="66"/>
    </row>
    <row r="308" spans="1:2">
      <c r="A308" s="44"/>
      <c r="B308" s="66"/>
    </row>
    <row r="309" spans="1:2">
      <c r="A309" s="44"/>
      <c r="B309" s="66"/>
    </row>
    <row r="310" spans="1:2">
      <c r="A310" s="44"/>
      <c r="B310" s="66"/>
    </row>
    <row r="311" spans="1:2">
      <c r="A311" s="44"/>
      <c r="B311" s="66"/>
    </row>
    <row r="312" spans="1:2">
      <c r="A312" s="44"/>
      <c r="B312" s="66"/>
    </row>
    <row r="313" spans="1:2">
      <c r="A313" s="44"/>
      <c r="B313" s="66"/>
    </row>
    <row r="314" spans="1:2">
      <c r="A314" s="44"/>
      <c r="B314" s="66"/>
    </row>
    <row r="315" spans="1:2">
      <c r="A315" s="44"/>
      <c r="B315" s="66"/>
    </row>
    <row r="316" spans="1:2">
      <c r="A316" s="44"/>
      <c r="B316" s="66"/>
    </row>
    <row r="317" spans="1:2">
      <c r="A317" s="44"/>
      <c r="B317" s="66"/>
    </row>
    <row r="318" spans="1:2">
      <c r="A318" s="44"/>
      <c r="B318" s="66"/>
    </row>
    <row r="319" spans="1:2">
      <c r="A319" s="44"/>
      <c r="B319" s="66"/>
    </row>
    <row r="320" spans="1:2">
      <c r="A320" s="44"/>
      <c r="B320" s="66"/>
    </row>
    <row r="321" spans="1:2">
      <c r="A321" s="44"/>
      <c r="B321" s="66"/>
    </row>
    <row r="322" spans="1:2">
      <c r="A322" s="44"/>
      <c r="B322" s="66"/>
    </row>
    <row r="323" spans="1:2">
      <c r="A323" s="44"/>
      <c r="B323" s="66"/>
    </row>
    <row r="324" spans="1:2">
      <c r="A324" s="44"/>
      <c r="B324" s="66"/>
    </row>
    <row r="325" spans="1:2">
      <c r="A325" s="44"/>
      <c r="B325" s="66"/>
    </row>
    <row r="326" spans="1:2">
      <c r="A326" s="44"/>
      <c r="B326" s="66"/>
    </row>
    <row r="327" spans="1:2">
      <c r="A327" s="44"/>
      <c r="B327" s="66"/>
    </row>
    <row r="328" spans="1:2">
      <c r="A328" s="44"/>
      <c r="B328" s="66"/>
    </row>
    <row r="329" spans="1:2">
      <c r="A329" s="44"/>
      <c r="B329" s="66"/>
    </row>
    <row r="330" spans="1:2">
      <c r="A330" s="44"/>
      <c r="B330" s="66"/>
    </row>
    <row r="331" spans="1:2">
      <c r="A331" s="44"/>
      <c r="B331" s="66"/>
    </row>
    <row r="332" spans="1:2">
      <c r="A332" s="44"/>
      <c r="B332" s="66"/>
    </row>
    <row r="333" spans="1:2">
      <c r="A333" s="44"/>
      <c r="B333" s="66"/>
    </row>
    <row r="334" spans="1:2">
      <c r="A334" s="44"/>
      <c r="B334" s="66"/>
    </row>
    <row r="335" spans="1:2">
      <c r="A335" s="44"/>
      <c r="B335" s="66"/>
    </row>
    <row r="336" spans="1:2">
      <c r="A336" s="44"/>
      <c r="B336" s="66"/>
    </row>
    <row r="337" spans="1:2">
      <c r="A337" s="44"/>
      <c r="B337" s="66"/>
    </row>
    <row r="338" spans="1:2">
      <c r="A338" s="44"/>
      <c r="B338" s="66"/>
    </row>
    <row r="339" spans="1:2">
      <c r="A339" s="44"/>
      <c r="B339" s="66"/>
    </row>
    <row r="340" spans="1:2">
      <c r="A340" s="44"/>
      <c r="B340" s="66"/>
    </row>
    <row r="341" spans="1:2">
      <c r="A341" s="44"/>
      <c r="B341" s="66"/>
    </row>
    <row r="342" spans="1:2">
      <c r="A342" s="44"/>
      <c r="B342" s="66"/>
    </row>
    <row r="343" spans="1:2">
      <c r="A343" s="44"/>
      <c r="B343" s="66"/>
    </row>
    <row r="344" spans="1:2">
      <c r="A344" s="44"/>
      <c r="B344" s="66"/>
    </row>
    <row r="345" spans="1:2">
      <c r="A345" s="44"/>
      <c r="B345" s="66"/>
    </row>
    <row r="346" spans="1:2">
      <c r="A346" s="44"/>
      <c r="B346" s="66"/>
    </row>
    <row r="347" spans="1:2">
      <c r="A347" s="44"/>
      <c r="B347" s="66"/>
    </row>
    <row r="348" spans="1:2">
      <c r="A348" s="44"/>
      <c r="B348" s="66"/>
    </row>
    <row r="349" spans="1:2">
      <c r="A349" s="44"/>
      <c r="B349" s="66"/>
    </row>
    <row r="350" spans="1:2">
      <c r="A350" s="44"/>
      <c r="B350" s="66"/>
    </row>
    <row r="351" spans="1:2">
      <c r="A351" s="44"/>
      <c r="B351" s="66"/>
    </row>
    <row r="352" spans="1:2">
      <c r="A352" s="44"/>
      <c r="B352" s="66"/>
    </row>
    <row r="353" spans="1:2">
      <c r="A353" s="44"/>
      <c r="B353" s="66"/>
    </row>
    <row r="354" spans="1:2">
      <c r="A354" s="44"/>
      <c r="B354" s="66"/>
    </row>
    <row r="355" spans="1:2">
      <c r="A355" s="44"/>
      <c r="B355" s="66"/>
    </row>
    <row r="356" spans="1:2">
      <c r="A356" s="44"/>
      <c r="B356" s="66"/>
    </row>
    <row r="357" spans="1:2">
      <c r="A357" s="44"/>
      <c r="B357" s="66"/>
    </row>
    <row r="358" spans="1:2">
      <c r="A358" s="44"/>
      <c r="B358" s="66"/>
    </row>
    <row r="359" spans="1:2">
      <c r="A359" s="44"/>
      <c r="B359" s="66"/>
    </row>
    <row r="360" spans="1:2">
      <c r="A360" s="44"/>
      <c r="B360" s="66"/>
    </row>
    <row r="361" spans="1:2">
      <c r="A361" s="44"/>
      <c r="B361" s="66"/>
    </row>
    <row r="362" spans="1:2">
      <c r="A362" s="44"/>
      <c r="B362" s="66"/>
    </row>
    <row r="363" spans="1:2">
      <c r="A363" s="44"/>
      <c r="B363" s="66"/>
    </row>
    <row r="364" spans="1:2">
      <c r="A364" s="44"/>
      <c r="B364" s="66"/>
    </row>
    <row r="365" spans="1:2">
      <c r="A365" s="44"/>
      <c r="B365" s="66"/>
    </row>
    <row r="366" spans="1:2">
      <c r="A366" s="44"/>
      <c r="B366" s="66"/>
    </row>
    <row r="367" spans="1:2">
      <c r="A367" s="44"/>
      <c r="B367" s="66"/>
    </row>
    <row r="368" spans="1:2">
      <c r="A368" s="44"/>
      <c r="B368" s="66"/>
    </row>
    <row r="369" spans="1:2">
      <c r="A369" s="44"/>
      <c r="B369" s="66"/>
    </row>
    <row r="370" spans="1:2">
      <c r="A370" s="44"/>
      <c r="B370" s="66"/>
    </row>
    <row r="371" spans="1:2">
      <c r="A371" s="44"/>
      <c r="B371" s="66"/>
    </row>
    <row r="372" spans="1:2">
      <c r="A372" s="44"/>
      <c r="B372" s="66"/>
    </row>
    <row r="373" spans="1:2">
      <c r="A373" s="44"/>
      <c r="B373" s="66"/>
    </row>
    <row r="374" spans="1:2">
      <c r="A374" s="44"/>
      <c r="B374" s="66"/>
    </row>
    <row r="375" spans="1:2">
      <c r="A375" s="44"/>
      <c r="B375" s="66"/>
    </row>
    <row r="376" spans="1:2">
      <c r="A376" s="44"/>
      <c r="B376" s="66"/>
    </row>
    <row r="377" spans="1:2">
      <c r="A377" s="44"/>
      <c r="B377" s="66"/>
    </row>
    <row r="378" spans="1:2">
      <c r="A378" s="44"/>
      <c r="B378" s="66"/>
    </row>
    <row r="379" spans="1:2">
      <c r="A379" s="44"/>
      <c r="B379" s="66"/>
    </row>
    <row r="380" spans="1:2">
      <c r="A380" s="44"/>
      <c r="B380" s="66"/>
    </row>
    <row r="381" spans="1:2">
      <c r="A381" s="44"/>
      <c r="B381" s="66"/>
    </row>
    <row r="382" spans="1:2">
      <c r="A382" s="44"/>
      <c r="B382" s="66"/>
    </row>
    <row r="383" spans="1:2">
      <c r="A383" s="44"/>
      <c r="B383" s="66"/>
    </row>
    <row r="384" spans="1:2">
      <c r="A384" s="44"/>
      <c r="B384" s="66"/>
    </row>
    <row r="385" spans="1:2">
      <c r="A385" s="44"/>
      <c r="B385" s="66"/>
    </row>
    <row r="386" spans="1:2">
      <c r="A386" s="44"/>
      <c r="B386" s="66"/>
    </row>
    <row r="387" spans="1:2">
      <c r="A387" s="44"/>
      <c r="B387" s="66"/>
    </row>
    <row r="388" spans="1:2">
      <c r="A388" s="44"/>
      <c r="B388" s="66"/>
    </row>
    <row r="389" spans="1:2">
      <c r="A389" s="44"/>
      <c r="B389" s="66"/>
    </row>
    <row r="390" spans="1:2">
      <c r="A390" s="44"/>
      <c r="B390" s="66"/>
    </row>
    <row r="391" spans="1:2">
      <c r="A391" s="44"/>
      <c r="B391" s="66"/>
    </row>
    <row r="392" spans="1:2">
      <c r="A392" s="44"/>
      <c r="B392" s="66"/>
    </row>
    <row r="393" spans="1:2">
      <c r="A393" s="44"/>
      <c r="B393" s="66"/>
    </row>
    <row r="394" spans="1:2">
      <c r="A394" s="44"/>
      <c r="B394" s="66"/>
    </row>
    <row r="395" spans="1:2">
      <c r="A395" s="44"/>
      <c r="B395" s="66"/>
    </row>
    <row r="396" spans="1:2">
      <c r="A396" s="44"/>
      <c r="B396" s="66"/>
    </row>
    <row r="397" spans="1:2">
      <c r="A397" s="44"/>
      <c r="B397" s="66"/>
    </row>
    <row r="398" spans="1:2">
      <c r="A398" s="44"/>
      <c r="B398" s="66"/>
    </row>
    <row r="399" spans="1:2">
      <c r="A399" s="44"/>
      <c r="B399" s="66"/>
    </row>
    <row r="400" spans="1:2">
      <c r="A400" s="44"/>
      <c r="B400" s="66"/>
    </row>
    <row r="401" spans="1:2">
      <c r="A401" s="44"/>
      <c r="B401" s="66"/>
    </row>
    <row r="402" spans="1:2">
      <c r="A402" s="44"/>
      <c r="B402" s="66"/>
    </row>
    <row r="403" spans="1:2">
      <c r="A403" s="44"/>
      <c r="B403" s="66"/>
    </row>
    <row r="404" spans="1:2">
      <c r="A404" s="44"/>
      <c r="B404" s="66"/>
    </row>
    <row r="405" spans="1:2">
      <c r="A405" s="44"/>
      <c r="B405" s="66"/>
    </row>
    <row r="406" spans="1:2">
      <c r="A406" s="44"/>
      <c r="B406" s="66"/>
    </row>
    <row r="407" spans="1:2">
      <c r="A407" s="44"/>
      <c r="B407" s="66"/>
    </row>
    <row r="408" spans="1:2">
      <c r="A408" s="44"/>
      <c r="B408" s="66"/>
    </row>
    <row r="409" spans="1:2">
      <c r="A409" s="44"/>
      <c r="B409" s="66"/>
    </row>
    <row r="410" spans="1:2">
      <c r="A410" s="44"/>
      <c r="B410" s="66"/>
    </row>
    <row r="411" spans="1:2">
      <c r="A411" s="44"/>
      <c r="B411" s="66"/>
    </row>
    <row r="412" spans="1:2">
      <c r="A412" s="44"/>
      <c r="B412" s="66"/>
    </row>
    <row r="413" spans="1:2">
      <c r="A413" s="44"/>
      <c r="B413" s="66"/>
    </row>
    <row r="414" spans="1:2">
      <c r="A414" s="44"/>
      <c r="B414" s="66"/>
    </row>
    <row r="415" spans="1:2">
      <c r="A415" s="44"/>
      <c r="B415" s="66"/>
    </row>
    <row r="416" spans="1:2">
      <c r="A416" s="44"/>
      <c r="B416" s="66"/>
    </row>
    <row r="417" spans="1:2">
      <c r="A417" s="44"/>
      <c r="B417" s="66"/>
    </row>
    <row r="418" spans="1:2">
      <c r="A418" s="44"/>
      <c r="B418" s="66"/>
    </row>
    <row r="419" spans="1:2">
      <c r="A419" s="44"/>
      <c r="B419" s="66"/>
    </row>
    <row r="420" spans="1:2">
      <c r="A420" s="44"/>
      <c r="B420" s="66"/>
    </row>
    <row r="421" spans="1:2">
      <c r="A421" s="44"/>
      <c r="B421" s="66"/>
    </row>
    <row r="422" spans="1:2">
      <c r="A422" s="44"/>
      <c r="B422" s="66"/>
    </row>
    <row r="423" spans="1:2">
      <c r="A423" s="44"/>
      <c r="B423" s="66"/>
    </row>
    <row r="424" spans="1:2">
      <c r="A424" s="44"/>
      <c r="B424" s="66"/>
    </row>
    <row r="425" spans="1:2">
      <c r="A425" s="44"/>
      <c r="B425" s="66"/>
    </row>
    <row r="426" spans="1:2">
      <c r="A426" s="44"/>
      <c r="B426" s="66"/>
    </row>
    <row r="427" spans="1:2">
      <c r="A427" s="44"/>
      <c r="B427" s="66"/>
    </row>
    <row r="428" spans="1:2">
      <c r="A428" s="44"/>
      <c r="B428" s="66"/>
    </row>
    <row r="429" spans="1:2">
      <c r="A429" s="44"/>
      <c r="B429" s="66"/>
    </row>
    <row r="430" spans="1:2">
      <c r="A430" s="44"/>
      <c r="B430" s="66"/>
    </row>
    <row r="431" spans="1:2">
      <c r="A431" s="44"/>
      <c r="B431" s="66"/>
    </row>
    <row r="432" spans="1:2">
      <c r="A432" s="44"/>
      <c r="B432" s="66"/>
    </row>
    <row r="433" spans="1:2">
      <c r="A433" s="44"/>
      <c r="B433" s="66"/>
    </row>
    <row r="434" spans="1:2">
      <c r="A434" s="44"/>
      <c r="B434" s="66"/>
    </row>
    <row r="435" spans="1:2">
      <c r="A435" s="44"/>
      <c r="B435" s="66"/>
    </row>
    <row r="436" spans="1:2">
      <c r="A436" s="44"/>
      <c r="B436" s="66"/>
    </row>
    <row r="437" spans="1:2">
      <c r="A437" s="44"/>
      <c r="B437" s="66"/>
    </row>
    <row r="438" spans="1:2">
      <c r="A438" s="44"/>
      <c r="B438" s="66"/>
    </row>
    <row r="439" spans="1:2">
      <c r="A439" s="44"/>
      <c r="B439" s="66"/>
    </row>
    <row r="440" spans="1:2">
      <c r="A440" s="44"/>
      <c r="B440" s="66"/>
    </row>
    <row r="441" spans="1:2">
      <c r="A441" s="44"/>
      <c r="B441" s="66"/>
    </row>
    <row r="442" spans="1:2">
      <c r="A442" s="44"/>
      <c r="B442" s="66"/>
    </row>
    <row r="443" spans="1:2">
      <c r="A443" s="44"/>
      <c r="B443" s="66"/>
    </row>
    <row r="444" spans="1:2">
      <c r="A444" s="44"/>
      <c r="B444" s="66"/>
    </row>
    <row r="445" spans="1:2">
      <c r="A445" s="44"/>
      <c r="B445" s="66"/>
    </row>
    <row r="446" spans="1:2">
      <c r="A446" s="44"/>
      <c r="B446" s="66"/>
    </row>
    <row r="447" spans="1:2">
      <c r="A447" s="44"/>
      <c r="B447" s="66"/>
    </row>
    <row r="448" spans="1:2">
      <c r="A448" s="44"/>
      <c r="B448" s="66"/>
    </row>
    <row r="449" spans="1:2">
      <c r="A449" s="44"/>
      <c r="B449" s="66"/>
    </row>
    <row r="450" spans="1:2">
      <c r="A450" s="44"/>
      <c r="B450" s="66"/>
    </row>
    <row r="451" spans="1:2">
      <c r="A451" s="44"/>
      <c r="B451" s="66"/>
    </row>
    <row r="452" spans="1:2">
      <c r="A452" s="44"/>
      <c r="B452" s="66"/>
    </row>
    <row r="453" spans="1:2">
      <c r="A453" s="44"/>
      <c r="B453" s="66"/>
    </row>
    <row r="454" spans="1:2">
      <c r="A454" s="44"/>
      <c r="B454" s="66"/>
    </row>
    <row r="455" spans="1:2">
      <c r="A455" s="44"/>
      <c r="B455" s="66"/>
    </row>
    <row r="456" spans="1:2">
      <c r="A456" s="44"/>
      <c r="B456" s="66"/>
    </row>
    <row r="457" spans="1:2">
      <c r="A457" s="44"/>
      <c r="B457" s="66"/>
    </row>
    <row r="458" spans="1:2">
      <c r="A458" s="44"/>
      <c r="B458" s="66"/>
    </row>
    <row r="459" spans="1:2">
      <c r="A459" s="44"/>
      <c r="B459" s="66"/>
    </row>
    <row r="460" spans="1:2">
      <c r="A460" s="44"/>
      <c r="B460" s="66"/>
    </row>
    <row r="461" spans="1:2">
      <c r="A461" s="44"/>
      <c r="B461" s="66"/>
    </row>
    <row r="462" spans="1:2">
      <c r="A462" s="44"/>
      <c r="B462" s="66"/>
    </row>
    <row r="463" spans="1:2">
      <c r="A463" s="44"/>
      <c r="B463" s="66"/>
    </row>
    <row r="464" spans="1:2">
      <c r="A464" s="44"/>
      <c r="B464" s="66"/>
    </row>
    <row r="465" spans="1:2">
      <c r="A465" s="44"/>
      <c r="B465" s="66"/>
    </row>
    <row r="466" spans="1:2">
      <c r="A466" s="44"/>
      <c r="B466" s="66"/>
    </row>
    <row r="467" spans="1:2">
      <c r="A467" s="44"/>
      <c r="B467" s="66"/>
    </row>
    <row r="468" spans="1:2">
      <c r="A468" s="44"/>
      <c r="B468" s="66"/>
    </row>
    <row r="469" spans="1:2">
      <c r="A469" s="44"/>
      <c r="B469" s="66"/>
    </row>
    <row r="470" spans="1:2">
      <c r="A470" s="44"/>
      <c r="B470" s="66"/>
    </row>
    <row r="471" spans="1:2">
      <c r="A471" s="44"/>
      <c r="B471" s="66"/>
    </row>
    <row r="472" spans="1:2">
      <c r="A472" s="44"/>
      <c r="B472" s="66"/>
    </row>
    <row r="473" spans="1:2">
      <c r="A473" s="44"/>
      <c r="B473" s="66"/>
    </row>
    <row r="474" spans="1:2">
      <c r="A474" s="44"/>
      <c r="B474" s="66"/>
    </row>
    <row r="475" spans="1:2">
      <c r="A475" s="44"/>
      <c r="B475" s="66"/>
    </row>
    <row r="476" spans="1:2">
      <c r="A476" s="44"/>
      <c r="B476" s="66"/>
    </row>
    <row r="477" spans="1:2">
      <c r="A477" s="44"/>
      <c r="B477" s="66"/>
    </row>
    <row r="478" spans="1:2">
      <c r="A478" s="44"/>
      <c r="B478" s="66"/>
    </row>
    <row r="479" spans="1:2">
      <c r="A479" s="44"/>
      <c r="B479" s="66"/>
    </row>
    <row r="480" spans="1:2">
      <c r="A480" s="44"/>
      <c r="B480" s="66"/>
    </row>
    <row r="481" spans="1:2">
      <c r="A481" s="44"/>
      <c r="B481" s="66"/>
    </row>
    <row r="482" spans="1:2">
      <c r="A482" s="44"/>
      <c r="B482" s="66"/>
    </row>
    <row r="483" spans="1:2">
      <c r="A483" s="44"/>
      <c r="B483" s="66"/>
    </row>
    <row r="484" spans="1:2">
      <c r="A484" s="44"/>
      <c r="B484" s="66"/>
    </row>
    <row r="485" spans="1:2">
      <c r="A485" s="44"/>
      <c r="B485" s="66"/>
    </row>
    <row r="486" spans="1:2">
      <c r="A486" s="44"/>
      <c r="B486" s="66"/>
    </row>
    <row r="487" spans="1:2">
      <c r="A487" s="44"/>
      <c r="B487" s="66"/>
    </row>
    <row r="488" spans="1:2">
      <c r="A488" s="44"/>
      <c r="B488" s="66"/>
    </row>
    <row r="489" spans="1:2">
      <c r="A489" s="44"/>
      <c r="B489" s="66"/>
    </row>
    <row r="490" spans="1:2">
      <c r="A490" s="44"/>
      <c r="B490" s="66"/>
    </row>
    <row r="491" spans="1:2">
      <c r="A491" s="44"/>
      <c r="B491" s="66"/>
    </row>
    <row r="492" spans="1:2">
      <c r="A492" s="44"/>
      <c r="B492" s="66"/>
    </row>
    <row r="493" spans="1:2">
      <c r="A493" s="44"/>
      <c r="B493" s="66"/>
    </row>
    <row r="494" spans="1:2">
      <c r="A494" s="44"/>
      <c r="B494" s="66"/>
    </row>
    <row r="495" spans="1:2">
      <c r="A495" s="44"/>
      <c r="B495" s="66"/>
    </row>
    <row r="496" spans="1:2">
      <c r="A496" s="44"/>
      <c r="B496" s="66"/>
    </row>
    <row r="497" spans="1:2">
      <c r="A497" s="44"/>
      <c r="B497" s="66"/>
    </row>
    <row r="498" spans="1:2">
      <c r="A498" s="44"/>
      <c r="B498" s="66"/>
    </row>
    <row r="499" spans="1:2">
      <c r="A499" s="44"/>
      <c r="B499" s="66"/>
    </row>
    <row r="500" spans="1:2">
      <c r="A500" s="44"/>
      <c r="B500" s="66"/>
    </row>
    <row r="501" spans="1:2">
      <c r="A501" s="44"/>
      <c r="B501" s="66"/>
    </row>
    <row r="502" spans="1:2">
      <c r="A502" s="44"/>
      <c r="B502" s="66"/>
    </row>
    <row r="503" spans="1:2">
      <c r="A503" s="44"/>
      <c r="B503" s="66"/>
    </row>
    <row r="504" spans="1:2">
      <c r="A504" s="44"/>
      <c r="B504" s="66"/>
    </row>
    <row r="505" spans="1:2">
      <c r="A505" s="44"/>
      <c r="B505" s="66"/>
    </row>
    <row r="506" spans="1:2">
      <c r="A506" s="44"/>
      <c r="B506" s="66"/>
    </row>
    <row r="507" spans="1:2">
      <c r="A507" s="44"/>
      <c r="B507" s="66"/>
    </row>
    <row r="508" spans="1:2">
      <c r="A508" s="44"/>
      <c r="B508" s="66"/>
    </row>
    <row r="509" spans="1:2">
      <c r="A509" s="44"/>
      <c r="B509" s="66"/>
    </row>
    <row r="510" spans="1:2">
      <c r="A510" s="44"/>
      <c r="B510" s="66"/>
    </row>
    <row r="511" spans="1:2">
      <c r="A511" s="44"/>
      <c r="B511" s="66"/>
    </row>
    <row r="512" spans="1:2">
      <c r="A512" s="44"/>
      <c r="B512" s="66"/>
    </row>
    <row r="513" spans="1:2">
      <c r="A513" s="44"/>
      <c r="B513" s="66"/>
    </row>
    <row r="514" spans="1:2">
      <c r="A514" s="44"/>
      <c r="B514" s="66"/>
    </row>
    <row r="515" spans="1:2">
      <c r="A515" s="44"/>
      <c r="B515" s="66"/>
    </row>
    <row r="516" spans="1:2">
      <c r="A516" s="44"/>
      <c r="B516" s="66"/>
    </row>
    <row r="517" spans="1:2">
      <c r="A517" s="44"/>
      <c r="B517" s="66"/>
    </row>
    <row r="518" spans="1:2">
      <c r="A518" s="44"/>
      <c r="B518" s="66"/>
    </row>
    <row r="519" spans="1:2">
      <c r="A519" s="44"/>
      <c r="B519" s="66"/>
    </row>
    <row r="520" spans="1:2">
      <c r="A520" s="44"/>
      <c r="B520" s="66"/>
    </row>
    <row r="521" spans="1:2">
      <c r="A521" s="44"/>
      <c r="B521" s="66"/>
    </row>
    <row r="522" spans="1:2">
      <c r="A522" s="44"/>
      <c r="B522" s="66"/>
    </row>
    <row r="523" spans="1:2">
      <c r="A523" s="44"/>
      <c r="B523" s="66"/>
    </row>
    <row r="524" spans="1:2">
      <c r="A524" s="44"/>
      <c r="B524" s="66"/>
    </row>
    <row r="525" spans="1:2">
      <c r="A525" s="44"/>
      <c r="B525" s="66"/>
    </row>
    <row r="526" spans="1:2">
      <c r="A526" s="44"/>
      <c r="B526" s="66"/>
    </row>
    <row r="527" spans="1:2">
      <c r="A527" s="44"/>
      <c r="B527" s="66"/>
    </row>
    <row r="528" spans="1:2">
      <c r="A528" s="44"/>
      <c r="B528" s="66"/>
    </row>
    <row r="529" spans="1:2">
      <c r="A529" s="44"/>
      <c r="B529" s="66"/>
    </row>
    <row r="530" spans="1:2">
      <c r="A530" s="44"/>
      <c r="B530" s="66"/>
    </row>
    <row r="531" spans="1:2">
      <c r="A531" s="44"/>
      <c r="B531" s="66"/>
    </row>
    <row r="532" spans="1:2">
      <c r="A532" s="44"/>
      <c r="B532" s="66"/>
    </row>
    <row r="533" spans="1:2">
      <c r="A533" s="44"/>
      <c r="B533" s="66"/>
    </row>
    <row r="534" spans="1:2">
      <c r="A534" s="44"/>
      <c r="B534" s="66"/>
    </row>
    <row r="535" spans="1:2">
      <c r="A535" s="44"/>
      <c r="B535" s="66"/>
    </row>
    <row r="536" spans="1:2">
      <c r="A536" s="44"/>
      <c r="B536" s="66"/>
    </row>
    <row r="537" spans="1:2">
      <c r="A537" s="44"/>
      <c r="B537" s="66"/>
    </row>
    <row r="538" spans="1:2">
      <c r="A538" s="44"/>
      <c r="B538" s="66"/>
    </row>
    <row r="539" spans="1:2">
      <c r="A539" s="44"/>
      <c r="B539" s="66"/>
    </row>
    <row r="540" spans="1:2">
      <c r="A540" s="44"/>
      <c r="B540" s="66"/>
    </row>
    <row r="541" spans="1:2">
      <c r="A541" s="44"/>
      <c r="B541" s="66"/>
    </row>
    <row r="542" spans="1:2">
      <c r="A542" s="44"/>
      <c r="B542" s="66"/>
    </row>
    <row r="543" spans="1:2">
      <c r="A543" s="44"/>
      <c r="B543" s="66"/>
    </row>
    <row r="544" spans="1:2">
      <c r="A544" s="44"/>
      <c r="B544" s="66"/>
    </row>
    <row r="545" spans="1:2">
      <c r="A545" s="44"/>
      <c r="B545" s="66"/>
    </row>
    <row r="546" spans="1:2">
      <c r="A546" s="44"/>
      <c r="B546" s="66"/>
    </row>
    <row r="547" spans="1:2">
      <c r="A547" s="44"/>
      <c r="B547" s="66"/>
    </row>
    <row r="548" spans="1:2">
      <c r="A548" s="44"/>
      <c r="B548" s="66"/>
    </row>
    <row r="549" spans="1:2">
      <c r="A549" s="44"/>
      <c r="B549" s="66"/>
    </row>
    <row r="550" spans="1:2">
      <c r="A550" s="44"/>
      <c r="B550" s="66"/>
    </row>
    <row r="551" spans="1:2">
      <c r="A551" s="44"/>
      <c r="B551" s="66"/>
    </row>
    <row r="552" spans="1:2">
      <c r="A552" s="44"/>
      <c r="B552" s="66"/>
    </row>
    <row r="553" spans="1:2">
      <c r="A553" s="44"/>
      <c r="B553" s="66"/>
    </row>
    <row r="554" spans="1:2">
      <c r="A554" s="44"/>
      <c r="B554" s="66"/>
    </row>
    <row r="555" spans="1:2">
      <c r="A555" s="44"/>
      <c r="B555" s="66"/>
    </row>
    <row r="556" spans="1:2">
      <c r="A556" s="44"/>
      <c r="B556" s="66"/>
    </row>
    <row r="557" spans="1:2">
      <c r="A557" s="44"/>
      <c r="B557" s="66"/>
    </row>
    <row r="558" spans="1:2">
      <c r="A558" s="44"/>
      <c r="B558" s="66"/>
    </row>
    <row r="559" spans="1:2">
      <c r="A559" s="44"/>
      <c r="B559" s="66"/>
    </row>
    <row r="560" spans="1:2">
      <c r="A560" s="44"/>
      <c r="B560" s="66"/>
    </row>
    <row r="561" spans="1:2">
      <c r="A561" s="44"/>
      <c r="B561" s="66"/>
    </row>
    <row r="562" spans="1:2">
      <c r="A562" s="44"/>
      <c r="B562" s="66"/>
    </row>
    <row r="563" spans="1:2">
      <c r="A563" s="44"/>
      <c r="B563" s="66"/>
    </row>
    <row r="564" spans="1:2">
      <c r="A564" s="44"/>
      <c r="B564" s="66"/>
    </row>
    <row r="565" spans="1:2">
      <c r="A565" s="44"/>
      <c r="B565" s="66"/>
    </row>
    <row r="566" spans="1:2">
      <c r="A566" s="44"/>
      <c r="B566" s="66"/>
    </row>
    <row r="567" spans="1:2">
      <c r="A567" s="44"/>
      <c r="B567" s="66"/>
    </row>
    <row r="568" spans="1:2">
      <c r="A568" s="44"/>
      <c r="B568" s="66"/>
    </row>
    <row r="569" spans="1:2">
      <c r="A569" s="44"/>
      <c r="B569" s="66"/>
    </row>
    <row r="570" spans="1:2">
      <c r="A570" s="44"/>
      <c r="B570" s="66"/>
    </row>
    <row r="571" spans="1:2">
      <c r="A571" s="44"/>
      <c r="B571" s="66"/>
    </row>
    <row r="572" spans="1:2">
      <c r="A572" s="44"/>
      <c r="B572" s="66"/>
    </row>
    <row r="573" spans="1:2">
      <c r="A573" s="44"/>
      <c r="B573" s="66"/>
    </row>
    <row r="574" spans="1:2">
      <c r="A574" s="44"/>
      <c r="B574" s="66"/>
    </row>
    <row r="575" spans="1:2">
      <c r="A575" s="44"/>
      <c r="B575" s="66"/>
    </row>
    <row r="576" spans="1:2">
      <c r="A576" s="44"/>
      <c r="B576" s="66"/>
    </row>
    <row r="577" spans="1:2">
      <c r="A577" s="44"/>
      <c r="B577" s="66"/>
    </row>
    <row r="578" spans="1:2">
      <c r="A578" s="44"/>
      <c r="B578" s="66"/>
    </row>
    <row r="579" spans="1:2">
      <c r="A579" s="44"/>
      <c r="B579" s="66"/>
    </row>
    <row r="580" spans="1:2">
      <c r="A580" s="44"/>
      <c r="B580" s="66"/>
    </row>
    <row r="581" spans="1:2">
      <c r="A581" s="44"/>
      <c r="B581" s="66"/>
    </row>
    <row r="582" spans="1:2">
      <c r="A582" s="44"/>
      <c r="B582" s="66"/>
    </row>
    <row r="583" spans="1:2">
      <c r="A583" s="44"/>
      <c r="B583" s="66"/>
    </row>
    <row r="584" spans="1:2">
      <c r="A584" s="44"/>
      <c r="B584" s="66"/>
    </row>
    <row r="585" spans="1:2">
      <c r="A585" s="44"/>
      <c r="B585" s="66"/>
    </row>
    <row r="586" spans="1:2">
      <c r="A586" s="44"/>
      <c r="B586" s="66"/>
    </row>
    <row r="587" spans="1:2">
      <c r="A587" s="44"/>
      <c r="B587" s="66"/>
    </row>
    <row r="588" spans="1:2">
      <c r="A588" s="44"/>
      <c r="B588" s="66"/>
    </row>
    <row r="589" spans="1:2">
      <c r="A589" s="44"/>
      <c r="B589" s="66"/>
    </row>
    <row r="590" spans="1:2">
      <c r="A590" s="44"/>
      <c r="B590" s="66"/>
    </row>
    <row r="591" spans="1:2">
      <c r="A591" s="44"/>
      <c r="B591" s="66"/>
    </row>
    <row r="592" spans="1:2">
      <c r="A592" s="44"/>
      <c r="B592" s="66"/>
    </row>
    <row r="593" spans="1:2">
      <c r="A593" s="44"/>
      <c r="B593" s="66"/>
    </row>
    <row r="594" spans="1:2">
      <c r="A594" s="44"/>
      <c r="B594" s="66"/>
    </row>
    <row r="595" spans="1:2">
      <c r="A595" s="44"/>
      <c r="B595" s="66"/>
    </row>
    <row r="596" spans="1:2">
      <c r="A596" s="44"/>
      <c r="B596" s="66"/>
    </row>
    <row r="597" spans="1:2">
      <c r="A597" s="44"/>
      <c r="B597" s="66"/>
    </row>
    <row r="598" spans="1:2">
      <c r="A598" s="44"/>
      <c r="B598" s="66"/>
    </row>
    <row r="599" spans="1:2">
      <c r="A599" s="44"/>
      <c r="B599" s="66"/>
    </row>
    <row r="600" spans="1:2">
      <c r="A600" s="44"/>
      <c r="B600" s="66"/>
    </row>
    <row r="601" spans="1:2">
      <c r="A601" s="44"/>
      <c r="B601" s="66"/>
    </row>
    <row r="602" spans="1:2">
      <c r="A602" s="44"/>
      <c r="B602" s="66"/>
    </row>
    <row r="603" spans="1:2">
      <c r="A603" s="44"/>
      <c r="B603" s="66"/>
    </row>
    <row r="604" spans="1:2">
      <c r="A604" s="44"/>
      <c r="B604" s="66"/>
    </row>
    <row r="605" spans="1:2">
      <c r="A605" s="44"/>
      <c r="B605" s="66"/>
    </row>
    <row r="606" spans="1:2">
      <c r="A606" s="44"/>
      <c r="B606" s="66"/>
    </row>
    <row r="607" spans="1:2">
      <c r="A607" s="44"/>
      <c r="B607" s="66"/>
    </row>
    <row r="608" spans="1:2">
      <c r="A608" s="44"/>
      <c r="B608" s="66"/>
    </row>
    <row r="609" spans="1:2">
      <c r="A609" s="44"/>
      <c r="B609" s="66"/>
    </row>
    <row r="610" spans="1:2">
      <c r="A610" s="44"/>
      <c r="B610" s="66"/>
    </row>
    <row r="611" spans="1:2">
      <c r="A611" s="44"/>
      <c r="B611" s="66"/>
    </row>
    <row r="612" spans="1:2">
      <c r="A612" s="44"/>
      <c r="B612" s="66"/>
    </row>
    <row r="613" spans="1:2">
      <c r="A613" s="44"/>
      <c r="B613" s="66"/>
    </row>
    <row r="614" spans="1:2">
      <c r="A614" s="44"/>
      <c r="B614" s="66"/>
    </row>
    <row r="615" spans="1:2">
      <c r="A615" s="44"/>
      <c r="B615" s="66"/>
    </row>
    <row r="616" spans="1:2">
      <c r="A616" s="44"/>
      <c r="B616" s="66"/>
    </row>
    <row r="617" spans="1:2">
      <c r="A617" s="44"/>
      <c r="B617" s="66"/>
    </row>
    <row r="618" spans="1:2">
      <c r="A618" s="44"/>
      <c r="B618" s="66"/>
    </row>
    <row r="619" spans="1:2">
      <c r="A619" s="44"/>
      <c r="B619" s="66"/>
    </row>
    <row r="620" spans="1:2">
      <c r="A620" s="44"/>
      <c r="B620" s="66"/>
    </row>
    <row r="621" spans="1:2">
      <c r="A621" s="44"/>
      <c r="B621" s="66"/>
    </row>
    <row r="622" spans="1:2">
      <c r="A622" s="44"/>
      <c r="B622" s="66"/>
    </row>
    <row r="623" spans="1:2">
      <c r="A623" s="44"/>
      <c r="B623" s="66"/>
    </row>
  </sheetData>
  <mergeCells count="1">
    <mergeCell ref="A2:B2"/>
  </mergeCells>
  <printOptions horizontalCentered="1"/>
  <pageMargins left="0.349956258075444" right="0.349956258075444" top="0.629782348167239" bottom="0.590203972313348" header="0.12012386885215" footer="0.279826113558191"/>
  <pageSetup paperSize="9" orientation="portrait" useFirstPageNumber="1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4" sqref="A4"/>
    </sheetView>
  </sheetViews>
  <sheetFormatPr defaultColWidth="9" defaultRowHeight="14.25" outlineLevelRow="5" outlineLevelCol="2"/>
  <cols>
    <col min="1" max="1" width="43.375" customWidth="1"/>
    <col min="2" max="2" width="29.25" customWidth="1"/>
    <col min="3" max="3" width="22.375" customWidth="1"/>
  </cols>
  <sheetData>
    <row r="1" ht="15" spans="1:3">
      <c r="A1" s="27" t="s">
        <v>1432</v>
      </c>
      <c r="B1" s="28"/>
      <c r="C1" s="37"/>
    </row>
    <row r="2" ht="25.5" spans="1:3">
      <c r="A2" s="30" t="s">
        <v>1433</v>
      </c>
      <c r="B2" s="30"/>
      <c r="C2" s="30"/>
    </row>
    <row r="3" ht="16.5" spans="1:3">
      <c r="A3" s="38"/>
      <c r="B3" s="38"/>
      <c r="C3" s="32" t="s">
        <v>1434</v>
      </c>
    </row>
    <row r="4" ht="15" spans="1:3">
      <c r="A4" s="33" t="s">
        <v>1412</v>
      </c>
      <c r="B4" s="33" t="s">
        <v>1435</v>
      </c>
      <c r="C4" s="33" t="s">
        <v>1436</v>
      </c>
    </row>
    <row r="5" ht="16.5" spans="1:3">
      <c r="A5" s="33" t="s">
        <v>1437</v>
      </c>
      <c r="B5" s="39">
        <v>40.39</v>
      </c>
      <c r="C5" s="39">
        <v>40.17</v>
      </c>
    </row>
    <row r="6" ht="47" customHeight="1" spans="1:3">
      <c r="A6" s="35"/>
      <c r="B6" s="36"/>
      <c r="C6" s="36"/>
    </row>
  </sheetData>
  <mergeCells count="2">
    <mergeCell ref="A2:C2"/>
    <mergeCell ref="A6:C6"/>
  </mergeCells>
  <pageMargins left="0.75" right="0.75" top="1" bottom="1" header="0.5" footer="0.5"/>
  <pageSetup paperSize="8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4" sqref="A4"/>
    </sheetView>
  </sheetViews>
  <sheetFormatPr defaultColWidth="9" defaultRowHeight="14.25" outlineLevelRow="5" outlineLevelCol="2"/>
  <cols>
    <col min="1" max="1" width="31.375" customWidth="1"/>
    <col min="2" max="2" width="22.75" customWidth="1"/>
    <col min="3" max="3" width="28" customWidth="1"/>
  </cols>
  <sheetData>
    <row r="1" ht="15" spans="1:3">
      <c r="A1" s="27" t="s">
        <v>1438</v>
      </c>
      <c r="B1" s="28"/>
      <c r="C1" s="29"/>
    </row>
    <row r="2" ht="25.5" spans="1:3">
      <c r="A2" s="30" t="s">
        <v>1439</v>
      </c>
      <c r="B2" s="30"/>
      <c r="C2" s="30"/>
    </row>
    <row r="3" ht="15" spans="1:3">
      <c r="A3" s="31"/>
      <c r="B3" s="31"/>
      <c r="C3" s="32" t="s">
        <v>1434</v>
      </c>
    </row>
    <row r="4" ht="15" spans="1:3">
      <c r="A4" s="33" t="s">
        <v>1412</v>
      </c>
      <c r="B4" s="33" t="s">
        <v>1435</v>
      </c>
      <c r="C4" s="33" t="s">
        <v>1436</v>
      </c>
    </row>
    <row r="5" ht="15" spans="1:3">
      <c r="A5" s="33" t="s">
        <v>1437</v>
      </c>
      <c r="B5" s="34">
        <v>42</v>
      </c>
      <c r="C5" s="34">
        <v>42</v>
      </c>
    </row>
    <row r="6" ht="58" customHeight="1" spans="1:3">
      <c r="A6" s="35"/>
      <c r="B6" s="36"/>
      <c r="C6" s="36"/>
    </row>
  </sheetData>
  <mergeCells count="2">
    <mergeCell ref="A2:C2"/>
    <mergeCell ref="A6:C6"/>
  </mergeCells>
  <pageMargins left="0.75" right="0.75" top="1" bottom="1" header="0.5" footer="0.5"/>
  <pageSetup paperSize="9" scale="98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J10" sqref="J10"/>
    </sheetView>
  </sheetViews>
  <sheetFormatPr defaultColWidth="9" defaultRowHeight="14.25" outlineLevelRow="6"/>
  <cols>
    <col min="2" max="13" width="17.25" customWidth="1"/>
  </cols>
  <sheetData>
    <row r="1" spans="1:13">
      <c r="A1" s="14" t="s">
        <v>1440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25.5" spans="1:13">
      <c r="A2" s="15" t="s">
        <v>1441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23" t="s">
        <v>1434</v>
      </c>
    </row>
    <row r="4" spans="1:13">
      <c r="A4" s="17" t="s">
        <v>1412</v>
      </c>
      <c r="B4" s="18" t="s">
        <v>1442</v>
      </c>
      <c r="C4" s="18"/>
      <c r="D4" s="18"/>
      <c r="E4" s="18" t="s">
        <v>1443</v>
      </c>
      <c r="F4" s="18"/>
      <c r="G4" s="18"/>
      <c r="H4" s="19" t="s">
        <v>1444</v>
      </c>
      <c r="I4" s="24"/>
      <c r="J4" s="25"/>
      <c r="K4" s="26" t="s">
        <v>1445</v>
      </c>
      <c r="L4" s="26"/>
      <c r="M4" s="26"/>
    </row>
    <row r="5" ht="27" spans="1:13">
      <c r="A5" s="20"/>
      <c r="B5" s="18" t="s">
        <v>1066</v>
      </c>
      <c r="C5" s="18" t="s">
        <v>1446</v>
      </c>
      <c r="D5" s="18" t="s">
        <v>1447</v>
      </c>
      <c r="E5" s="18" t="s">
        <v>1066</v>
      </c>
      <c r="F5" s="18" t="s">
        <v>1446</v>
      </c>
      <c r="G5" s="18" t="s">
        <v>1447</v>
      </c>
      <c r="H5" s="18" t="s">
        <v>1066</v>
      </c>
      <c r="I5" s="18" t="s">
        <v>1446</v>
      </c>
      <c r="J5" s="18" t="s">
        <v>1447</v>
      </c>
      <c r="K5" s="18" t="s">
        <v>1448</v>
      </c>
      <c r="L5" s="18" t="s">
        <v>1449</v>
      </c>
      <c r="M5" s="26" t="s">
        <v>1450</v>
      </c>
    </row>
    <row r="6" spans="1:13">
      <c r="A6" s="18" t="s">
        <v>1437</v>
      </c>
      <c r="B6" s="21">
        <v>82.39</v>
      </c>
      <c r="C6" s="21">
        <v>40.39</v>
      </c>
      <c r="D6" s="21">
        <v>42</v>
      </c>
      <c r="E6" s="21">
        <v>82.17</v>
      </c>
      <c r="F6" s="21">
        <v>40.17</v>
      </c>
      <c r="G6" s="21">
        <v>42</v>
      </c>
      <c r="H6" s="21">
        <v>97.38</v>
      </c>
      <c r="I6" s="21">
        <v>43.13</v>
      </c>
      <c r="J6" s="21">
        <v>54.25</v>
      </c>
      <c r="K6" s="21">
        <v>8.01</v>
      </c>
      <c r="L6" s="21">
        <v>2.76</v>
      </c>
      <c r="M6" s="21">
        <v>10.77</v>
      </c>
    </row>
    <row r="7" ht="49" customHeight="1" spans="1:13">
      <c r="A7" s="22" t="s">
        <v>1451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</sheetData>
  <mergeCells count="8">
    <mergeCell ref="A1:M1"/>
    <mergeCell ref="A2:M2"/>
    <mergeCell ref="B4:D4"/>
    <mergeCell ref="E4:G4"/>
    <mergeCell ref="H4:J4"/>
    <mergeCell ref="K4:M4"/>
    <mergeCell ref="A7:M7"/>
    <mergeCell ref="A4:A5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zoomScale="115" zoomScaleNormal="115" workbookViewId="0">
      <selection activeCell="B12" sqref="B12"/>
    </sheetView>
  </sheetViews>
  <sheetFormatPr defaultColWidth="9" defaultRowHeight="14.25" outlineLevelRow="6" outlineLevelCol="6"/>
  <cols>
    <col min="1" max="1" width="14.75" style="2" customWidth="1"/>
    <col min="2" max="2" width="20" style="2" customWidth="1"/>
    <col min="3" max="3" width="17.375" style="2" customWidth="1"/>
    <col min="4" max="4" width="17.5" style="2" customWidth="1"/>
    <col min="5" max="6" width="19.875" style="2" customWidth="1"/>
    <col min="7" max="7" width="13.75" style="3" customWidth="1"/>
  </cols>
  <sheetData>
    <row r="1" ht="19.5" customHeight="1" spans="1:1">
      <c r="A1" s="4" t="s">
        <v>1452</v>
      </c>
    </row>
    <row r="2" ht="30" customHeight="1" spans="1:6">
      <c r="A2" s="5" t="s">
        <v>1453</v>
      </c>
      <c r="B2" s="5"/>
      <c r="C2" s="5"/>
      <c r="D2" s="5"/>
      <c r="E2" s="5"/>
      <c r="F2" s="5"/>
    </row>
    <row r="3" ht="23.25" customHeight="1" spans="1:6">
      <c r="A3" s="6" t="s">
        <v>31</v>
      </c>
      <c r="B3" s="6"/>
      <c r="C3" s="6"/>
      <c r="D3" s="6"/>
      <c r="E3" s="6"/>
      <c r="F3" s="6"/>
    </row>
    <row r="4" s="1" customFormat="1" ht="41.25" customHeight="1" spans="1:7">
      <c r="A4" s="7" t="s">
        <v>1066</v>
      </c>
      <c r="B4" s="7" t="s">
        <v>1454</v>
      </c>
      <c r="C4" s="7" t="s">
        <v>1455</v>
      </c>
      <c r="D4" s="7" t="s">
        <v>1456</v>
      </c>
      <c r="E4" s="7"/>
      <c r="F4" s="7"/>
      <c r="G4" s="8"/>
    </row>
    <row r="5" s="1" customFormat="1" ht="39" customHeight="1" spans="1:7">
      <c r="A5" s="9"/>
      <c r="B5" s="9"/>
      <c r="C5" s="9"/>
      <c r="D5" s="9" t="s">
        <v>1457</v>
      </c>
      <c r="E5" s="9" t="s">
        <v>1458</v>
      </c>
      <c r="F5" s="9" t="s">
        <v>1459</v>
      </c>
      <c r="G5" s="8"/>
    </row>
    <row r="6" ht="33" customHeight="1" spans="1:6">
      <c r="A6" s="10">
        <f>B6+C6+D6</f>
        <v>4549</v>
      </c>
      <c r="B6" s="11">
        <v>0</v>
      </c>
      <c r="C6" s="11">
        <v>2347</v>
      </c>
      <c r="D6" s="11">
        <f>E6+F6</f>
        <v>2202</v>
      </c>
      <c r="E6" s="11">
        <v>1389</v>
      </c>
      <c r="F6" s="11">
        <v>813</v>
      </c>
    </row>
    <row r="7" ht="33" customHeight="1" spans="1:6">
      <c r="A7" s="12"/>
      <c r="B7" s="13"/>
      <c r="C7" s="13"/>
      <c r="D7" s="13"/>
      <c r="E7" s="13"/>
      <c r="F7" s="13"/>
    </row>
  </sheetData>
  <mergeCells count="6">
    <mergeCell ref="A2:F2"/>
    <mergeCell ref="A3:F3"/>
    <mergeCell ref="D4:F4"/>
    <mergeCell ref="A4:A5"/>
    <mergeCell ref="B4:B5"/>
    <mergeCell ref="C4:C5"/>
  </mergeCells>
  <pageMargins left="0.12012386885215" right="0.0798511282196195" top="0.590203972313348" bottom="0.979738629709079" header="0.509658526247881" footer="0.509658526247881"/>
  <pageSetup paperSize="9" firstPageNumber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1"/>
  <sheetViews>
    <sheetView showGridLines="0" showZeros="0" workbookViewId="0">
      <pane topLeftCell="A1" activePane="bottomRight" state="frozen"/>
      <selection activeCell="G11" sqref="G11"/>
    </sheetView>
  </sheetViews>
  <sheetFormatPr defaultColWidth="9" defaultRowHeight="13.5" outlineLevelCol="5"/>
  <cols>
    <col min="1" max="1" width="61.25" style="150" customWidth="1"/>
    <col min="2" max="2" width="30.375" style="240" customWidth="1"/>
    <col min="3" max="3" width="12.625" style="240"/>
    <col min="4" max="5" width="12.625" style="150"/>
    <col min="6" max="16384" width="9" style="150"/>
  </cols>
  <sheetData>
    <row r="1" ht="14.25" spans="1:3">
      <c r="A1" s="92" t="s">
        <v>62</v>
      </c>
      <c r="B1" s="273"/>
      <c r="C1" s="273"/>
    </row>
    <row r="2" s="196" customFormat="1" ht="31.5" spans="1:3">
      <c r="A2" s="262" t="s">
        <v>63</v>
      </c>
      <c r="B2" s="274"/>
      <c r="C2" s="273"/>
    </row>
    <row r="3" s="148" customFormat="1" ht="31.5" spans="2:3">
      <c r="B3" s="275" t="s">
        <v>31</v>
      </c>
      <c r="C3" s="274"/>
    </row>
    <row r="4" s="260" customFormat="1" ht="31.5" customHeight="1" spans="1:3">
      <c r="A4" s="137" t="s">
        <v>32</v>
      </c>
      <c r="B4" s="256" t="s">
        <v>33</v>
      </c>
      <c r="C4" s="276"/>
    </row>
    <row r="5" s="260" customFormat="1" ht="27" customHeight="1" spans="1:3">
      <c r="A5" s="137"/>
      <c r="B5" s="256"/>
      <c r="C5" s="276"/>
    </row>
    <row r="6" ht="20.1" customHeight="1" spans="1:2">
      <c r="A6" s="132" t="s">
        <v>64</v>
      </c>
      <c r="B6" s="264">
        <f>SUM(B7:B32)</f>
        <v>60200</v>
      </c>
    </row>
    <row r="7" ht="20.1" customHeight="1" spans="1:2">
      <c r="A7" s="237" t="s">
        <v>65</v>
      </c>
      <c r="B7" s="265">
        <v>734.774158438933</v>
      </c>
    </row>
    <row r="8" ht="20.1" customHeight="1" spans="1:2">
      <c r="A8" s="237" t="s">
        <v>66</v>
      </c>
      <c r="B8" s="265">
        <v>609.347741584389</v>
      </c>
    </row>
    <row r="9" ht="20.1" customHeight="1" spans="1:2">
      <c r="A9" s="237" t="s">
        <v>67</v>
      </c>
      <c r="B9" s="265">
        <v>40156.1097722149</v>
      </c>
    </row>
    <row r="10" ht="20.1" customHeight="1" spans="1:2">
      <c r="A10" s="237" t="s">
        <v>68</v>
      </c>
      <c r="B10" s="265">
        <v>650.532535178419</v>
      </c>
    </row>
    <row r="11" ht="20.1" customHeight="1" spans="1:2">
      <c r="A11" s="241" t="s">
        <v>69</v>
      </c>
      <c r="B11" s="265">
        <v>280.805410868382</v>
      </c>
    </row>
    <row r="12" ht="20.1" customHeight="1" spans="1:2">
      <c r="A12" s="266" t="s">
        <v>70</v>
      </c>
      <c r="B12" s="265">
        <v>3162.80494441421</v>
      </c>
    </row>
    <row r="13" ht="20.1" customHeight="1" spans="1:2">
      <c r="A13" s="237" t="s">
        <v>71</v>
      </c>
      <c r="B13" s="265">
        <v>3744.07214491176</v>
      </c>
    </row>
    <row r="14" ht="20.1" customHeight="1" spans="1:2">
      <c r="A14" s="241" t="s">
        <v>72</v>
      </c>
      <c r="B14" s="265">
        <v>491.409469019669</v>
      </c>
    </row>
    <row r="15" ht="20.1" customHeight="1" spans="1:2">
      <c r="A15" s="237" t="s">
        <v>73</v>
      </c>
      <c r="B15" s="265">
        <v>0</v>
      </c>
    </row>
    <row r="16" ht="20.1" customHeight="1" spans="1:2">
      <c r="A16" s="267" t="s">
        <v>74</v>
      </c>
      <c r="B16" s="265">
        <v>1395.60289201586</v>
      </c>
    </row>
    <row r="17" ht="20.1" customHeight="1" spans="1:2">
      <c r="A17" s="132" t="s">
        <v>75</v>
      </c>
      <c r="B17" s="265">
        <v>1216.82344709632</v>
      </c>
    </row>
    <row r="18" ht="20.1" customHeight="1" spans="1:2">
      <c r="A18" s="241" t="s">
        <v>76</v>
      </c>
      <c r="B18" s="265">
        <v>18.7203607245588</v>
      </c>
    </row>
    <row r="19" ht="20.1" customHeight="1" spans="1:2">
      <c r="A19" s="237" t="s">
        <v>77</v>
      </c>
      <c r="B19" s="265">
        <v>0</v>
      </c>
    </row>
    <row r="20" ht="20.1" customHeight="1" spans="1:2">
      <c r="A20" s="237" t="s">
        <v>78</v>
      </c>
      <c r="B20" s="265">
        <v>0</v>
      </c>
    </row>
    <row r="21" ht="20.1" customHeight="1" spans="1:2">
      <c r="A21" s="241" t="s">
        <v>79</v>
      </c>
      <c r="B21" s="265">
        <v>213.41211225997</v>
      </c>
    </row>
    <row r="22" ht="18.75" customHeight="1" spans="1:2">
      <c r="A22" s="241" t="s">
        <v>80</v>
      </c>
      <c r="B22" s="265">
        <v>149.76288579647</v>
      </c>
    </row>
    <row r="23" ht="20.1" customHeight="1" spans="1:2">
      <c r="A23" s="241" t="s">
        <v>81</v>
      </c>
      <c r="B23" s="265">
        <v>335.094456969603</v>
      </c>
    </row>
    <row r="24" ht="20.1" customHeight="1" spans="1:2">
      <c r="A24" s="241" t="s">
        <v>82</v>
      </c>
      <c r="B24" s="265">
        <v>1063.31648915494</v>
      </c>
    </row>
    <row r="25" ht="20.1" customHeight="1" spans="1:2">
      <c r="A25" s="241" t="s">
        <v>83</v>
      </c>
      <c r="B25" s="265">
        <v>750.686465054808</v>
      </c>
    </row>
    <row r="26" ht="20.1" customHeight="1" spans="1:2">
      <c r="A26" s="241" t="s">
        <v>84</v>
      </c>
      <c r="B26" s="265">
        <v>665.508823758066</v>
      </c>
    </row>
    <row r="27" ht="20.1" customHeight="1" spans="1:2">
      <c r="A27" s="241" t="s">
        <v>85</v>
      </c>
      <c r="B27" s="265">
        <v>278.933374795926</v>
      </c>
    </row>
    <row r="28" ht="20.1" customHeight="1" spans="1:2">
      <c r="A28" s="241" t="s">
        <v>86</v>
      </c>
      <c r="B28" s="265">
        <v>0</v>
      </c>
    </row>
    <row r="29" ht="20.1" customHeight="1" spans="1:2">
      <c r="A29" s="241" t="s">
        <v>87</v>
      </c>
      <c r="B29" s="265">
        <v>339.774547150742</v>
      </c>
    </row>
    <row r="30" ht="20.1" customHeight="1" spans="1:2">
      <c r="A30" s="237" t="s">
        <v>88</v>
      </c>
      <c r="B30" s="265">
        <v>0</v>
      </c>
    </row>
    <row r="31" ht="20.1" customHeight="1" spans="1:2">
      <c r="A31" s="237" t="s">
        <v>89</v>
      </c>
      <c r="B31" s="265">
        <v>2913.82414677758</v>
      </c>
    </row>
    <row r="32" ht="20.1" customHeight="1" spans="1:2">
      <c r="A32" s="237" t="s">
        <v>90</v>
      </c>
      <c r="B32" s="265">
        <v>1028.68382181451</v>
      </c>
    </row>
    <row r="33" ht="20.1" customHeight="1" spans="1:2">
      <c r="A33" s="132" t="s">
        <v>91</v>
      </c>
      <c r="B33" s="264">
        <v>0</v>
      </c>
    </row>
    <row r="34" ht="20.1" customHeight="1" spans="1:2">
      <c r="A34" s="237" t="s">
        <v>92</v>
      </c>
      <c r="B34" s="264">
        <v>0</v>
      </c>
    </row>
    <row r="35" ht="20.1" customHeight="1" spans="1:2">
      <c r="A35" s="237" t="s">
        <v>93</v>
      </c>
      <c r="B35" s="264">
        <v>0</v>
      </c>
    </row>
    <row r="36" ht="20.1" customHeight="1" spans="1:2">
      <c r="A36" s="132" t="s">
        <v>94</v>
      </c>
      <c r="B36" s="264">
        <v>170</v>
      </c>
    </row>
    <row r="37" ht="20.1" customHeight="1" spans="1:2">
      <c r="A37" s="241" t="s">
        <v>95</v>
      </c>
      <c r="B37" s="265">
        <v>170</v>
      </c>
    </row>
    <row r="38" ht="20.1" customHeight="1" spans="1:2">
      <c r="A38" s="241" t="s">
        <v>96</v>
      </c>
      <c r="B38" s="264">
        <v>0</v>
      </c>
    </row>
    <row r="39" ht="20.1" customHeight="1" spans="1:2">
      <c r="A39" s="132" t="s">
        <v>97</v>
      </c>
      <c r="B39" s="264">
        <f>SUM(B40:B50)</f>
        <v>13190</v>
      </c>
    </row>
    <row r="40" ht="20.1" customHeight="1" spans="1:2">
      <c r="A40" s="237" t="s">
        <v>98</v>
      </c>
      <c r="B40" s="265">
        <v>215.13786407767</v>
      </c>
    </row>
    <row r="41" ht="20.1" customHeight="1" spans="1:2">
      <c r="A41" s="241" t="s">
        <v>99</v>
      </c>
      <c r="B41" s="265">
        <v>11310.9585760518</v>
      </c>
    </row>
    <row r="42" ht="20.1" customHeight="1" spans="1:2">
      <c r="A42" s="237" t="s">
        <v>100</v>
      </c>
      <c r="B42" s="265"/>
    </row>
    <row r="43" ht="20.1" customHeight="1" spans="1:2">
      <c r="A43" s="266" t="s">
        <v>101</v>
      </c>
      <c r="B43" s="265"/>
    </row>
    <row r="44" ht="20.1" customHeight="1" spans="1:2">
      <c r="A44" s="132" t="s">
        <v>102</v>
      </c>
      <c r="B44" s="265"/>
    </row>
    <row r="45" ht="20.1" customHeight="1" spans="1:2">
      <c r="A45" s="237" t="s">
        <v>103</v>
      </c>
      <c r="B45" s="265">
        <v>975.803883495146</v>
      </c>
    </row>
    <row r="46" ht="20.1" customHeight="1" spans="1:2">
      <c r="A46" s="266" t="s">
        <v>104</v>
      </c>
      <c r="B46" s="265">
        <v>17.9281553398058</v>
      </c>
    </row>
    <row r="47" ht="20.1" customHeight="1" spans="1:2">
      <c r="A47" s="241" t="s">
        <v>105</v>
      </c>
      <c r="B47" s="265"/>
    </row>
    <row r="48" ht="20.1" customHeight="1" spans="1:2">
      <c r="A48" s="132" t="s">
        <v>106</v>
      </c>
      <c r="B48" s="265"/>
    </row>
    <row r="49" ht="20.1" customHeight="1" spans="1:2">
      <c r="A49" s="237" t="s">
        <v>107</v>
      </c>
      <c r="B49" s="265"/>
    </row>
    <row r="50" ht="20.1" customHeight="1" spans="1:2">
      <c r="A50" s="237" t="s">
        <v>108</v>
      </c>
      <c r="B50" s="265">
        <v>670.171521035599</v>
      </c>
    </row>
    <row r="51" ht="19.5" customHeight="1" spans="1:2">
      <c r="A51" s="132" t="s">
        <v>109</v>
      </c>
      <c r="B51" s="264">
        <f>SUM(B52:B61)</f>
        <v>73428</v>
      </c>
    </row>
    <row r="52" ht="20.1" customHeight="1" spans="1:5">
      <c r="A52" s="241" t="s">
        <v>110</v>
      </c>
      <c r="B52" s="265">
        <v>12091.1395831454</v>
      </c>
      <c r="E52" s="240"/>
    </row>
    <row r="53" ht="20.1" customHeight="1" spans="1:5">
      <c r="A53" s="237" t="s">
        <v>111</v>
      </c>
      <c r="B53" s="265">
        <v>52536.593031799</v>
      </c>
      <c r="E53" s="240"/>
    </row>
    <row r="54" ht="20.1" customHeight="1" spans="1:5">
      <c r="A54" s="237" t="s">
        <v>112</v>
      </c>
      <c r="B54" s="265">
        <v>5023.85666593625</v>
      </c>
      <c r="E54" s="240"/>
    </row>
    <row r="55" ht="20.1" customHeight="1" spans="1:5">
      <c r="A55" s="132" t="s">
        <v>113</v>
      </c>
      <c r="B55" s="265">
        <v>663.474665188641</v>
      </c>
      <c r="E55" s="240"/>
    </row>
    <row r="56" ht="20.1" customHeight="1" spans="1:5">
      <c r="A56" s="241" t="s">
        <v>114</v>
      </c>
      <c r="B56" s="265">
        <v>0</v>
      </c>
      <c r="E56" s="240"/>
    </row>
    <row r="57" ht="20.1" customHeight="1" spans="1:5">
      <c r="A57" s="241" t="s">
        <v>115</v>
      </c>
      <c r="B57" s="265">
        <v>0</v>
      </c>
      <c r="E57" s="240"/>
    </row>
    <row r="58" ht="20.1" customHeight="1" spans="1:5">
      <c r="A58" s="237" t="s">
        <v>116</v>
      </c>
      <c r="B58" s="265">
        <v>486.484989881543</v>
      </c>
      <c r="E58" s="240"/>
    </row>
    <row r="59" ht="20.1" customHeight="1" spans="1:5">
      <c r="A59" s="241" t="s">
        <v>117</v>
      </c>
      <c r="B59" s="265">
        <v>334.103504724095</v>
      </c>
      <c r="E59" s="240"/>
    </row>
    <row r="60" ht="20.1" customHeight="1" spans="1:5">
      <c r="A60" s="237" t="s">
        <v>118</v>
      </c>
      <c r="B60" s="265">
        <v>946.468851909617</v>
      </c>
      <c r="E60" s="240"/>
    </row>
    <row r="61" ht="20.1" customHeight="1" spans="1:5">
      <c r="A61" s="237" t="s">
        <v>119</v>
      </c>
      <c r="B61" s="265">
        <v>1345.87870741548</v>
      </c>
      <c r="E61" s="240"/>
    </row>
    <row r="62" ht="20.1" customHeight="1" spans="1:2">
      <c r="A62" s="132" t="s">
        <v>120</v>
      </c>
      <c r="B62" s="264">
        <f>SUM(B63:B69)</f>
        <v>22010</v>
      </c>
    </row>
    <row r="63" ht="20.1" customHeight="1" spans="1:6">
      <c r="A63" s="241" t="s">
        <v>121</v>
      </c>
      <c r="B63" s="265">
        <v>962.472121288059</v>
      </c>
      <c r="F63" s="240"/>
    </row>
    <row r="64" ht="20.1" customHeight="1" spans="1:6">
      <c r="A64" s="237" t="s">
        <v>122</v>
      </c>
      <c r="B64" s="265">
        <v>0</v>
      </c>
      <c r="F64" s="240"/>
    </row>
    <row r="65" ht="20.1" customHeight="1" spans="1:6">
      <c r="A65" s="241" t="s">
        <v>123</v>
      </c>
      <c r="B65" s="265">
        <v>27.5779977446435</v>
      </c>
      <c r="F65" s="240"/>
    </row>
    <row r="66" ht="20.1" customHeight="1" spans="1:6">
      <c r="A66" s="241" t="s">
        <v>124</v>
      </c>
      <c r="B66" s="265">
        <v>20302.9219396066</v>
      </c>
      <c r="F66" s="240"/>
    </row>
    <row r="67" ht="20.1" customHeight="1" spans="1:6">
      <c r="A67" s="241" t="s">
        <v>125</v>
      </c>
      <c r="B67" s="265">
        <v>27.5779977446435</v>
      </c>
      <c r="F67" s="240"/>
    </row>
    <row r="68" ht="20.1" customHeight="1" spans="1:6">
      <c r="A68" s="241" t="s">
        <v>126</v>
      </c>
      <c r="B68" s="265">
        <v>0</v>
      </c>
      <c r="F68" s="240"/>
    </row>
    <row r="69" ht="20.1" customHeight="1" spans="1:6">
      <c r="A69" s="237" t="s">
        <v>127</v>
      </c>
      <c r="B69" s="265">
        <v>689.449943616088</v>
      </c>
      <c r="F69" s="240"/>
    </row>
    <row r="70" ht="20.1" customHeight="1" spans="1:2">
      <c r="A70" s="237" t="s">
        <v>128</v>
      </c>
      <c r="B70" s="265">
        <v>0</v>
      </c>
    </row>
    <row r="71" ht="20.1" customHeight="1" spans="1:2">
      <c r="A71" s="132" t="s">
        <v>129</v>
      </c>
      <c r="B71" s="265">
        <v>0</v>
      </c>
    </row>
    <row r="72" ht="20.1" customHeight="1" spans="1:2">
      <c r="A72" s="237" t="s">
        <v>130</v>
      </c>
      <c r="B72" s="265">
        <v>0</v>
      </c>
    </row>
    <row r="73" ht="20.1" customHeight="1" spans="1:2">
      <c r="A73" s="132" t="s">
        <v>131</v>
      </c>
      <c r="B73" s="264">
        <f>SUM(B74:B79)</f>
        <v>3840.00000000001</v>
      </c>
    </row>
    <row r="74" ht="20.1" customHeight="1" spans="1:6">
      <c r="A74" s="132" t="s">
        <v>132</v>
      </c>
      <c r="B74" s="265">
        <v>1748.65159781762</v>
      </c>
      <c r="F74" s="240"/>
    </row>
    <row r="75" ht="20.1" customHeight="1" spans="1:6">
      <c r="A75" s="132" t="s">
        <v>133</v>
      </c>
      <c r="B75" s="265">
        <v>142.166796570538</v>
      </c>
      <c r="F75" s="240"/>
    </row>
    <row r="76" ht="20.1" customHeight="1" spans="1:6">
      <c r="A76" s="132" t="s">
        <v>134</v>
      </c>
      <c r="B76" s="265">
        <v>0</v>
      </c>
      <c r="F76" s="240"/>
    </row>
    <row r="77" ht="20.1" customHeight="1" spans="1:6">
      <c r="A77" s="132" t="s">
        <v>135</v>
      </c>
      <c r="B77" s="265">
        <v>0</v>
      </c>
      <c r="F77" s="240"/>
    </row>
    <row r="78" ht="20.1" customHeight="1" spans="1:6">
      <c r="A78" s="132" t="s">
        <v>136</v>
      </c>
      <c r="B78" s="265">
        <v>1013.87373343726</v>
      </c>
      <c r="F78" s="240"/>
    </row>
    <row r="79" ht="20.1" customHeight="1" spans="1:6">
      <c r="A79" s="132" t="s">
        <v>137</v>
      </c>
      <c r="B79" s="265">
        <v>935.307872174591</v>
      </c>
      <c r="F79" s="240"/>
    </row>
    <row r="80" ht="20.1" customHeight="1" spans="1:2">
      <c r="A80" s="132" t="s">
        <v>138</v>
      </c>
      <c r="B80" s="264">
        <f>SUM(B81:B99)</f>
        <v>83698</v>
      </c>
    </row>
    <row r="81" ht="20.1" customHeight="1" spans="1:5">
      <c r="A81" s="132" t="s">
        <v>139</v>
      </c>
      <c r="B81" s="265">
        <v>3193.04335179281</v>
      </c>
      <c r="E81" s="240"/>
    </row>
    <row r="82" ht="20.1" customHeight="1" spans="1:5">
      <c r="A82" s="132" t="s">
        <v>140</v>
      </c>
      <c r="B82" s="265">
        <v>1813.44886353042</v>
      </c>
      <c r="E82" s="240"/>
    </row>
    <row r="83" ht="20.1" customHeight="1" spans="1:5">
      <c r="A83" s="132" t="s">
        <v>141</v>
      </c>
      <c r="B83" s="265">
        <v>0</v>
      </c>
      <c r="E83" s="240"/>
    </row>
    <row r="84" ht="20.1" customHeight="1" spans="1:5">
      <c r="A84" s="132" t="s">
        <v>142</v>
      </c>
      <c r="B84" s="265">
        <v>23409.4087374839</v>
      </c>
      <c r="E84" s="240"/>
    </row>
    <row r="85" ht="20.1" customHeight="1" spans="1:5">
      <c r="A85" s="132" t="s">
        <v>143</v>
      </c>
      <c r="B85" s="265">
        <v>0</v>
      </c>
      <c r="E85" s="240"/>
    </row>
    <row r="86" ht="20.1" customHeight="1" spans="1:5">
      <c r="A86" s="132" t="s">
        <v>144</v>
      </c>
      <c r="B86" s="265">
        <v>1677.67429285301</v>
      </c>
      <c r="E86" s="240"/>
    </row>
    <row r="87" ht="20.1" customHeight="1" spans="1:5">
      <c r="A87" s="132" t="s">
        <v>145</v>
      </c>
      <c r="B87" s="265">
        <v>9282.61087803696</v>
      </c>
      <c r="E87" s="240"/>
    </row>
    <row r="88" ht="20.1" customHeight="1" spans="1:5">
      <c r="A88" s="132" t="s">
        <v>146</v>
      </c>
      <c r="B88" s="265">
        <v>1231.33489959165</v>
      </c>
      <c r="E88" s="240"/>
    </row>
    <row r="89" ht="20.1" customHeight="1" spans="1:5">
      <c r="A89" s="132" t="s">
        <v>147</v>
      </c>
      <c r="B89" s="265">
        <v>780.313624582797</v>
      </c>
      <c r="E89" s="240"/>
    </row>
    <row r="90" ht="20.1" customHeight="1" spans="1:5">
      <c r="A90" s="132" t="s">
        <v>148</v>
      </c>
      <c r="B90" s="265">
        <v>2843.46284797971</v>
      </c>
      <c r="E90" s="240"/>
    </row>
    <row r="91" ht="20.1" customHeight="1" spans="1:5">
      <c r="A91" s="132" t="s">
        <v>149</v>
      </c>
      <c r="B91" s="265">
        <v>0</v>
      </c>
      <c r="E91" s="240"/>
    </row>
    <row r="92" ht="20.1" customHeight="1" spans="1:5">
      <c r="A92" s="132" t="s">
        <v>150</v>
      </c>
      <c r="B92" s="265">
        <v>7654.87665715724</v>
      </c>
      <c r="E92" s="240"/>
    </row>
    <row r="93" ht="20.1" customHeight="1" spans="1:5">
      <c r="A93" s="132" t="s">
        <v>151</v>
      </c>
      <c r="B93" s="265">
        <v>0</v>
      </c>
      <c r="E93" s="240"/>
    </row>
    <row r="94" ht="20.1" customHeight="1" spans="1:5">
      <c r="A94" s="132" t="s">
        <v>152</v>
      </c>
      <c r="B94" s="265">
        <v>6242.50899666238</v>
      </c>
      <c r="E94" s="240"/>
    </row>
    <row r="95" ht="20.1" customHeight="1" spans="1:5">
      <c r="A95" s="132" t="s">
        <v>153</v>
      </c>
      <c r="B95" s="265">
        <v>0</v>
      </c>
      <c r="E95" s="240"/>
    </row>
    <row r="96" ht="20.1" customHeight="1" spans="1:5">
      <c r="A96" s="132" t="s">
        <v>154</v>
      </c>
      <c r="B96" s="265">
        <v>0</v>
      </c>
      <c r="E96" s="240"/>
    </row>
    <row r="97" ht="20.1" customHeight="1" spans="1:5">
      <c r="A97" s="132" t="s">
        <v>155</v>
      </c>
      <c r="B97" s="265">
        <v>25254.0701459977</v>
      </c>
      <c r="E97" s="240"/>
    </row>
    <row r="98" ht="20.1" customHeight="1" spans="1:5">
      <c r="A98" s="132" t="s">
        <v>156</v>
      </c>
      <c r="B98" s="265">
        <v>0</v>
      </c>
      <c r="E98" s="240"/>
    </row>
    <row r="99" ht="20.1" customHeight="1" spans="1:5">
      <c r="A99" s="235" t="s">
        <v>157</v>
      </c>
      <c r="B99" s="265">
        <v>315.24670433145</v>
      </c>
      <c r="E99" s="240"/>
    </row>
    <row r="100" ht="20.1" customHeight="1" spans="1:4">
      <c r="A100" s="132" t="s">
        <v>158</v>
      </c>
      <c r="B100" s="265">
        <v>0</v>
      </c>
      <c r="D100" s="150">
        <f>B100/53631</f>
        <v>0</v>
      </c>
    </row>
    <row r="101" ht="20.1" customHeight="1" spans="1:4">
      <c r="A101" s="132" t="s">
        <v>159</v>
      </c>
      <c r="B101" s="265">
        <v>0</v>
      </c>
      <c r="D101" s="150">
        <f>B101/53631</f>
        <v>0</v>
      </c>
    </row>
    <row r="102" ht="20.1" customHeight="1" spans="1:2">
      <c r="A102" s="132" t="s">
        <v>160</v>
      </c>
      <c r="B102" s="256">
        <f>SUM(B103:B113)</f>
        <v>51971</v>
      </c>
    </row>
    <row r="103" ht="20.1" customHeight="1" spans="1:5">
      <c r="A103" s="132" t="s">
        <v>161</v>
      </c>
      <c r="B103" s="265">
        <v>1736</v>
      </c>
      <c r="E103" s="240"/>
    </row>
    <row r="104" ht="20.1" customHeight="1" spans="1:5">
      <c r="A104" s="132" t="s">
        <v>162</v>
      </c>
      <c r="B104" s="265">
        <v>1208</v>
      </c>
      <c r="E104" s="240"/>
    </row>
    <row r="105" ht="20.1" customHeight="1" spans="1:5">
      <c r="A105" s="132" t="s">
        <v>163</v>
      </c>
      <c r="B105" s="265">
        <v>4536</v>
      </c>
      <c r="E105" s="240"/>
    </row>
    <row r="106" ht="20.1" customHeight="1" spans="1:5">
      <c r="A106" s="132" t="s">
        <v>164</v>
      </c>
      <c r="B106" s="265">
        <v>6932</v>
      </c>
      <c r="E106" s="240"/>
    </row>
    <row r="107" ht="20.1" customHeight="1" spans="1:5">
      <c r="A107" s="132" t="s">
        <v>165</v>
      </c>
      <c r="B107" s="265">
        <v>0</v>
      </c>
      <c r="E107" s="240"/>
    </row>
    <row r="108" ht="20.1" customHeight="1" spans="1:5">
      <c r="A108" s="132" t="s">
        <v>166</v>
      </c>
      <c r="B108" s="265">
        <v>2882</v>
      </c>
      <c r="E108" s="240"/>
    </row>
    <row r="109" ht="20.1" customHeight="1" spans="1:5">
      <c r="A109" s="132" t="s">
        <v>167</v>
      </c>
      <c r="B109" s="265">
        <v>422</v>
      </c>
      <c r="E109" s="240"/>
    </row>
    <row r="110" ht="20.1" customHeight="1" spans="1:5">
      <c r="A110" s="132" t="s">
        <v>168</v>
      </c>
      <c r="B110" s="265">
        <v>32672</v>
      </c>
      <c r="E110" s="240"/>
    </row>
    <row r="111" ht="20.1" customHeight="1" spans="1:5">
      <c r="A111" s="132" t="s">
        <v>169</v>
      </c>
      <c r="B111" s="265">
        <v>1012</v>
      </c>
      <c r="E111" s="240"/>
    </row>
    <row r="112" ht="20.1" customHeight="1" spans="1:5">
      <c r="A112" s="132" t="s">
        <v>170</v>
      </c>
      <c r="B112" s="265">
        <v>0</v>
      </c>
      <c r="E112" s="240"/>
    </row>
    <row r="113" ht="20.1" customHeight="1" spans="1:5">
      <c r="A113" s="132" t="s">
        <v>171</v>
      </c>
      <c r="B113" s="265">
        <v>571</v>
      </c>
      <c r="E113" s="240"/>
    </row>
    <row r="114" ht="20.1" customHeight="1" spans="1:2">
      <c r="A114" s="132" t="s">
        <v>172</v>
      </c>
      <c r="B114" s="265">
        <v>0</v>
      </c>
    </row>
    <row r="115" ht="20.1" customHeight="1" spans="1:2">
      <c r="A115" s="268" t="s">
        <v>173</v>
      </c>
      <c r="B115" s="265">
        <v>0</v>
      </c>
    </row>
    <row r="116" ht="20.1" customHeight="1" spans="1:2">
      <c r="A116" s="268" t="s">
        <v>174</v>
      </c>
      <c r="B116" s="264">
        <f>SUM(B117:B131)</f>
        <v>18345</v>
      </c>
    </row>
    <row r="117" ht="20.1" customHeight="1" spans="1:2">
      <c r="A117" s="268" t="s">
        <v>175</v>
      </c>
      <c r="B117" s="264">
        <v>0</v>
      </c>
    </row>
    <row r="118" ht="20.1" customHeight="1" spans="1:2">
      <c r="A118" s="268" t="s">
        <v>176</v>
      </c>
      <c r="B118" s="264">
        <v>0</v>
      </c>
    </row>
    <row r="119" ht="20.1" customHeight="1" spans="1:2">
      <c r="A119" s="268" t="s">
        <v>177</v>
      </c>
      <c r="B119" s="265">
        <v>16587.0794154639</v>
      </c>
    </row>
    <row r="120" ht="20.1" customHeight="1" spans="1:2">
      <c r="A120" s="268" t="s">
        <v>178</v>
      </c>
      <c r="B120" s="265">
        <v>549.350182667545</v>
      </c>
    </row>
    <row r="121" ht="20.1" customHeight="1" spans="1:2">
      <c r="A121" s="268" t="s">
        <v>179</v>
      </c>
      <c r="B121" s="265">
        <v>0</v>
      </c>
    </row>
    <row r="122" ht="20.1" customHeight="1" spans="1:2">
      <c r="A122" s="268" t="s">
        <v>180</v>
      </c>
      <c r="B122" s="265">
        <v>0</v>
      </c>
    </row>
    <row r="123" ht="20.1" customHeight="1" spans="1:2">
      <c r="A123" s="268" t="s">
        <v>181</v>
      </c>
      <c r="B123" s="265">
        <v>0</v>
      </c>
    </row>
    <row r="124" ht="20.1" customHeight="1" spans="1:2">
      <c r="A124" s="268" t="s">
        <v>182</v>
      </c>
      <c r="B124" s="265">
        <v>0</v>
      </c>
    </row>
    <row r="125" ht="20.1" customHeight="1" spans="1:2">
      <c r="A125" s="268" t="s">
        <v>183</v>
      </c>
      <c r="B125" s="265">
        <v>0</v>
      </c>
    </row>
    <row r="126" ht="20.1" customHeight="1" spans="1:2">
      <c r="A126" s="268" t="s">
        <v>184</v>
      </c>
      <c r="B126" s="265">
        <v>0</v>
      </c>
    </row>
    <row r="127" ht="20.1" customHeight="1" spans="1:2">
      <c r="A127" s="268" t="s">
        <v>185</v>
      </c>
      <c r="B127" s="265">
        <v>0</v>
      </c>
    </row>
    <row r="128" ht="20.1" customHeight="1" spans="1:2">
      <c r="A128" s="268" t="s">
        <v>186</v>
      </c>
      <c r="B128" s="265">
        <v>0</v>
      </c>
    </row>
    <row r="129" ht="20.1" customHeight="1" spans="1:2">
      <c r="A129" s="268" t="s">
        <v>187</v>
      </c>
      <c r="B129" s="265">
        <v>0</v>
      </c>
    </row>
    <row r="130" ht="20.1" customHeight="1" spans="1:2">
      <c r="A130" s="268" t="s">
        <v>188</v>
      </c>
      <c r="B130" s="265">
        <v>0</v>
      </c>
    </row>
    <row r="131" ht="20.1" customHeight="1" spans="1:2">
      <c r="A131" s="268" t="s">
        <v>189</v>
      </c>
      <c r="B131" s="265">
        <v>1208.5704018686</v>
      </c>
    </row>
    <row r="132" ht="20.1" customHeight="1" spans="1:2">
      <c r="A132" s="268" t="s">
        <v>190</v>
      </c>
      <c r="B132" s="264">
        <f>SUM(B133:B138)</f>
        <v>11370</v>
      </c>
    </row>
    <row r="133" ht="20.1" customHeight="1" spans="1:2">
      <c r="A133" s="268" t="s">
        <v>191</v>
      </c>
      <c r="B133" s="265">
        <v>5872.25748096782</v>
      </c>
    </row>
    <row r="134" ht="20.1" customHeight="1" spans="1:2">
      <c r="A134" s="268" t="s">
        <v>192</v>
      </c>
      <c r="B134" s="265">
        <v>0</v>
      </c>
    </row>
    <row r="135" ht="20.1" customHeight="1" spans="1:2">
      <c r="A135" s="268" t="s">
        <v>193</v>
      </c>
      <c r="B135" s="265">
        <v>1328.37114645361</v>
      </c>
    </row>
    <row r="136" ht="20.1" customHeight="1" spans="1:2">
      <c r="A136" s="268" t="s">
        <v>194</v>
      </c>
      <c r="B136" s="265">
        <v>3678.30255521218</v>
      </c>
    </row>
    <row r="137" ht="20.1" customHeight="1" spans="1:2">
      <c r="A137" s="268" t="s">
        <v>195</v>
      </c>
      <c r="B137" s="265">
        <v>452.5032034371</v>
      </c>
    </row>
    <row r="138" ht="20.1" customHeight="1" spans="1:2">
      <c r="A138" s="268" t="s">
        <v>196</v>
      </c>
      <c r="B138" s="265">
        <v>38.5656139292983</v>
      </c>
    </row>
    <row r="139" ht="20.1" customHeight="1" spans="1:2">
      <c r="A139" s="269" t="s">
        <v>197</v>
      </c>
      <c r="B139" s="264">
        <f>SUM(B140:B145)</f>
        <v>73861</v>
      </c>
    </row>
    <row r="140" ht="20.1" customHeight="1" spans="1:2">
      <c r="A140" s="269" t="s">
        <v>198</v>
      </c>
      <c r="B140" s="265">
        <v>26224.6363445218</v>
      </c>
    </row>
    <row r="141" ht="20.1" customHeight="1" spans="1:2">
      <c r="A141" s="269" t="s">
        <v>199</v>
      </c>
      <c r="B141" s="265">
        <v>2743.17461197339</v>
      </c>
    </row>
    <row r="142" ht="20.1" customHeight="1" spans="1:2">
      <c r="A142" s="269" t="s">
        <v>200</v>
      </c>
      <c r="B142" s="265">
        <v>26477.3528939521</v>
      </c>
    </row>
    <row r="143" ht="20.1" customHeight="1" spans="1:2">
      <c r="A143" s="269" t="s">
        <v>201</v>
      </c>
      <c r="B143" s="265">
        <v>10238.5498126768</v>
      </c>
    </row>
    <row r="144" ht="20.1" customHeight="1" spans="1:2">
      <c r="A144" s="269" t="s">
        <v>202</v>
      </c>
      <c r="B144" s="265">
        <v>4961.1505849071</v>
      </c>
    </row>
    <row r="145" ht="20.1" customHeight="1" spans="1:2">
      <c r="A145" s="269" t="s">
        <v>203</v>
      </c>
      <c r="B145" s="265">
        <v>3216.1357519688</v>
      </c>
    </row>
    <row r="146" ht="20.1" customHeight="1" spans="1:2">
      <c r="A146" s="269" t="s">
        <v>204</v>
      </c>
      <c r="B146" s="265">
        <v>0</v>
      </c>
    </row>
    <row r="147" ht="20.1" customHeight="1" spans="1:2">
      <c r="A147" s="269" t="s">
        <v>205</v>
      </c>
      <c r="B147" s="265">
        <v>0</v>
      </c>
    </row>
    <row r="148" ht="20.1" customHeight="1" spans="1:2">
      <c r="A148" s="268" t="s">
        <v>206</v>
      </c>
      <c r="B148" s="264">
        <f>SUM(B149:B155)</f>
        <v>15874</v>
      </c>
    </row>
    <row r="149" ht="20.1" customHeight="1" spans="1:2">
      <c r="A149" s="268" t="s">
        <v>207</v>
      </c>
      <c r="B149" s="265">
        <v>15225.3068524488</v>
      </c>
    </row>
    <row r="150" ht="20.1" customHeight="1" spans="1:2">
      <c r="A150" s="268" t="s">
        <v>208</v>
      </c>
      <c r="B150" s="265">
        <v>318.569408339399</v>
      </c>
    </row>
    <row r="151" ht="20.1" customHeight="1" spans="1:2">
      <c r="A151" s="268" t="s">
        <v>209</v>
      </c>
      <c r="B151" s="265">
        <v>0</v>
      </c>
    </row>
    <row r="152" ht="20.1" customHeight="1" spans="1:2">
      <c r="A152" s="268" t="s">
        <v>210</v>
      </c>
      <c r="B152" s="265">
        <v>0</v>
      </c>
    </row>
    <row r="153" ht="20.1" customHeight="1" spans="1:2">
      <c r="A153" s="268" t="s">
        <v>211</v>
      </c>
      <c r="B153" s="265">
        <v>0</v>
      </c>
    </row>
    <row r="154" ht="20.1" customHeight="1" spans="1:2">
      <c r="A154" s="268" t="s">
        <v>212</v>
      </c>
      <c r="B154" s="265">
        <v>0</v>
      </c>
    </row>
    <row r="155" ht="20.1" customHeight="1" spans="1:2">
      <c r="A155" s="268" t="s">
        <v>213</v>
      </c>
      <c r="B155" s="265">
        <v>330.123739211812</v>
      </c>
    </row>
    <row r="156" ht="20.1" customHeight="1" spans="1:2">
      <c r="A156" s="268" t="s">
        <v>214</v>
      </c>
      <c r="B156" s="264">
        <f>SUM(B157:B163)</f>
        <v>403.000000000001</v>
      </c>
    </row>
    <row r="157" ht="20.1" customHeight="1" spans="1:2">
      <c r="A157" s="268" t="s">
        <v>215</v>
      </c>
      <c r="B157" s="265">
        <v>157.136134453782</v>
      </c>
    </row>
    <row r="158" ht="20.1" customHeight="1" spans="1:2">
      <c r="A158" s="268" t="s">
        <v>216</v>
      </c>
      <c r="B158" s="265">
        <v>0</v>
      </c>
    </row>
    <row r="159" ht="20.1" customHeight="1" spans="1:2">
      <c r="A159" s="268" t="s">
        <v>217</v>
      </c>
      <c r="B159" s="265">
        <v>0</v>
      </c>
    </row>
    <row r="160" ht="20.1" customHeight="1" spans="1:2">
      <c r="A160" s="268" t="s">
        <v>218</v>
      </c>
      <c r="B160" s="265">
        <v>186.599159663866</v>
      </c>
    </row>
    <row r="161" ht="20.1" customHeight="1" spans="1:2">
      <c r="A161" s="268" t="s">
        <v>219</v>
      </c>
      <c r="B161" s="265">
        <v>59.2647058823529</v>
      </c>
    </row>
    <row r="162" ht="20.1" customHeight="1" spans="1:2">
      <c r="A162" s="268" t="s">
        <v>220</v>
      </c>
      <c r="B162" s="265">
        <v>0</v>
      </c>
    </row>
    <row r="163" ht="20.1" customHeight="1" spans="1:2">
      <c r="A163" s="268" t="s">
        <v>221</v>
      </c>
      <c r="B163" s="265">
        <v>0</v>
      </c>
    </row>
    <row r="164" ht="20.1" customHeight="1" spans="1:2">
      <c r="A164" s="268" t="s">
        <v>222</v>
      </c>
      <c r="B164" s="264">
        <v>379</v>
      </c>
    </row>
    <row r="165" ht="20.1" customHeight="1" spans="1:2">
      <c r="A165" s="268" t="s">
        <v>223</v>
      </c>
      <c r="B165" s="265">
        <v>379</v>
      </c>
    </row>
    <row r="166" ht="20.1" customHeight="1" spans="1:2">
      <c r="A166" s="268" t="s">
        <v>224</v>
      </c>
      <c r="B166" s="264">
        <v>0</v>
      </c>
    </row>
    <row r="167" ht="20.1" customHeight="1" spans="1:2">
      <c r="A167" s="268" t="s">
        <v>225</v>
      </c>
      <c r="B167" s="264">
        <v>0</v>
      </c>
    </row>
    <row r="168" ht="20.1" customHeight="1" spans="1:2">
      <c r="A168" s="268" t="s">
        <v>226</v>
      </c>
      <c r="B168" s="264">
        <v>95</v>
      </c>
    </row>
    <row r="169" ht="20.1" customHeight="1" spans="1:2">
      <c r="A169" s="268" t="s">
        <v>227</v>
      </c>
      <c r="B169" s="265">
        <v>94</v>
      </c>
    </row>
    <row r="170" ht="20.1" customHeight="1" spans="1:2">
      <c r="A170" s="268" t="s">
        <v>228</v>
      </c>
      <c r="B170" s="265">
        <v>1</v>
      </c>
    </row>
    <row r="171" ht="20.1" customHeight="1" spans="1:2">
      <c r="A171" s="268" t="s">
        <v>229</v>
      </c>
      <c r="B171" s="264">
        <v>0</v>
      </c>
    </row>
    <row r="172" ht="20.1" customHeight="1" spans="1:2">
      <c r="A172" s="268" t="s">
        <v>230</v>
      </c>
      <c r="B172" s="264">
        <v>0</v>
      </c>
    </row>
    <row r="173" ht="20.1" customHeight="1" spans="1:2">
      <c r="A173" s="268" t="s">
        <v>231</v>
      </c>
      <c r="B173" s="264">
        <v>0</v>
      </c>
    </row>
    <row r="174" ht="20.1" customHeight="1" spans="1:2">
      <c r="A174" s="268" t="s">
        <v>232</v>
      </c>
      <c r="B174" s="264">
        <v>0</v>
      </c>
    </row>
    <row r="175" ht="20.1" customHeight="1" spans="1:2">
      <c r="A175" s="268" t="s">
        <v>233</v>
      </c>
      <c r="B175" s="264">
        <v>0</v>
      </c>
    </row>
    <row r="176" ht="20.1" customHeight="1" spans="1:2">
      <c r="A176" s="268" t="s">
        <v>234</v>
      </c>
      <c r="B176" s="264">
        <v>0</v>
      </c>
    </row>
    <row r="177" ht="20.1" customHeight="1" spans="1:2">
      <c r="A177" s="268" t="s">
        <v>235</v>
      </c>
      <c r="B177" s="264">
        <v>0</v>
      </c>
    </row>
    <row r="178" ht="20.1" customHeight="1" spans="1:2">
      <c r="A178" s="268" t="s">
        <v>236</v>
      </c>
      <c r="B178" s="264">
        <v>0</v>
      </c>
    </row>
    <row r="179" ht="20.1" customHeight="1" spans="1:2">
      <c r="A179" s="268" t="s">
        <v>237</v>
      </c>
      <c r="B179" s="264">
        <v>0</v>
      </c>
    </row>
    <row r="180" ht="20.1" customHeight="1" spans="1:2">
      <c r="A180" s="268" t="s">
        <v>238</v>
      </c>
      <c r="B180" s="264">
        <v>0</v>
      </c>
    </row>
    <row r="181" ht="20.1" customHeight="1" spans="1:2">
      <c r="A181" s="268" t="s">
        <v>239</v>
      </c>
      <c r="B181" s="264">
        <v>0</v>
      </c>
    </row>
    <row r="182" ht="20.1" customHeight="1" spans="1:2">
      <c r="A182" s="268" t="s">
        <v>240</v>
      </c>
      <c r="B182" s="264">
        <v>0</v>
      </c>
    </row>
    <row r="183" ht="20.1" customHeight="1" spans="1:2">
      <c r="A183" s="268" t="s">
        <v>241</v>
      </c>
      <c r="B183" s="264">
        <v>0</v>
      </c>
    </row>
    <row r="184" ht="20.1" customHeight="1" spans="1:2">
      <c r="A184" s="268" t="s">
        <v>242</v>
      </c>
      <c r="B184" s="264">
        <v>3516</v>
      </c>
    </row>
    <row r="185" ht="20.1" customHeight="1" spans="1:2">
      <c r="A185" s="268" t="s">
        <v>243</v>
      </c>
      <c r="B185" s="265">
        <v>3494.80559741658</v>
      </c>
    </row>
    <row r="186" ht="20.1" customHeight="1" spans="1:2">
      <c r="A186" s="268" t="s">
        <v>244</v>
      </c>
      <c r="B186" s="265">
        <v>21.194402583423</v>
      </c>
    </row>
    <row r="187" ht="20.1" customHeight="1" spans="1:2">
      <c r="A187" s="268" t="s">
        <v>245</v>
      </c>
      <c r="B187" s="265">
        <v>0</v>
      </c>
    </row>
    <row r="188" ht="20.1" customHeight="1" spans="1:2">
      <c r="A188" s="268" t="s">
        <v>246</v>
      </c>
      <c r="B188" s="264">
        <v>20527</v>
      </c>
    </row>
    <row r="189" ht="20.1" customHeight="1" spans="1:2">
      <c r="A189" s="268" t="s">
        <v>247</v>
      </c>
      <c r="B189" s="265">
        <v>20527</v>
      </c>
    </row>
    <row r="190" ht="20.1" customHeight="1" spans="1:2">
      <c r="A190" s="268" t="s">
        <v>248</v>
      </c>
      <c r="B190" s="264"/>
    </row>
    <row r="191" ht="20.1" customHeight="1" spans="1:2">
      <c r="A191" s="268" t="s">
        <v>249</v>
      </c>
      <c r="B191" s="264">
        <v>0</v>
      </c>
    </row>
    <row r="192" ht="20.1" customHeight="1" spans="1:2">
      <c r="A192" s="268" t="s">
        <v>250</v>
      </c>
      <c r="B192" s="264">
        <v>58</v>
      </c>
    </row>
    <row r="193" ht="20.1" customHeight="1" spans="1:2">
      <c r="A193" s="268" t="s">
        <v>251</v>
      </c>
      <c r="B193" s="265">
        <v>58</v>
      </c>
    </row>
    <row r="194" ht="20.1" customHeight="1" spans="1:2">
      <c r="A194" s="268" t="s">
        <v>252</v>
      </c>
      <c r="B194" s="264">
        <v>0</v>
      </c>
    </row>
    <row r="195" ht="20.1" customHeight="1" spans="1:2">
      <c r="A195" s="268" t="s">
        <v>253</v>
      </c>
      <c r="B195" s="264">
        <v>0</v>
      </c>
    </row>
    <row r="196" ht="20.1" customHeight="1" spans="1:2">
      <c r="A196" s="268" t="s">
        <v>254</v>
      </c>
      <c r="B196" s="264">
        <v>0</v>
      </c>
    </row>
    <row r="197" ht="20.1" customHeight="1" spans="1:2">
      <c r="A197" s="268" t="s">
        <v>255</v>
      </c>
      <c r="B197" s="264">
        <f>SUM(B198:B205)</f>
        <v>1095</v>
      </c>
    </row>
    <row r="198" ht="20.1" customHeight="1" spans="1:2">
      <c r="A198" s="268" t="s">
        <v>256</v>
      </c>
      <c r="B198" s="265">
        <v>451.065340909091</v>
      </c>
    </row>
    <row r="199" ht="20.1" customHeight="1" spans="1:2">
      <c r="A199" s="268" t="s">
        <v>257</v>
      </c>
      <c r="B199" s="265">
        <v>177.315340909091</v>
      </c>
    </row>
    <row r="200" ht="20.1" customHeight="1" spans="1:2">
      <c r="A200" s="268" t="s">
        <v>258</v>
      </c>
      <c r="B200" s="265">
        <v>0</v>
      </c>
    </row>
    <row r="201" ht="20.1" customHeight="1" spans="1:2">
      <c r="A201" s="268" t="s">
        <v>259</v>
      </c>
      <c r="B201" s="265">
        <v>0</v>
      </c>
    </row>
    <row r="202" ht="20.1" customHeight="1" spans="1:2">
      <c r="A202" s="268" t="s">
        <v>260</v>
      </c>
      <c r="B202" s="265">
        <v>0</v>
      </c>
    </row>
    <row r="203" ht="20.1" customHeight="1" spans="1:2">
      <c r="A203" s="268" t="s">
        <v>261</v>
      </c>
      <c r="B203" s="265">
        <v>0</v>
      </c>
    </row>
    <row r="204" ht="20.1" customHeight="1" spans="1:2">
      <c r="A204" s="268" t="s">
        <v>262</v>
      </c>
      <c r="B204" s="265">
        <v>0</v>
      </c>
    </row>
    <row r="205" ht="20.1" customHeight="1" spans="1:2">
      <c r="A205" s="268" t="s">
        <v>263</v>
      </c>
      <c r="B205" s="265">
        <v>466.619318181818</v>
      </c>
    </row>
    <row r="206" ht="20.1" customHeight="1" spans="1:2">
      <c r="A206" s="268" t="s">
        <v>264</v>
      </c>
      <c r="B206" s="264">
        <v>4000</v>
      </c>
    </row>
    <row r="207" ht="20.1" customHeight="1" spans="1:2">
      <c r="A207" s="268" t="s">
        <v>265</v>
      </c>
      <c r="B207" s="264">
        <v>20558</v>
      </c>
    </row>
    <row r="208" ht="20.1" customHeight="1" spans="1:2">
      <c r="A208" s="268" t="s">
        <v>266</v>
      </c>
      <c r="B208" s="265">
        <v>20558</v>
      </c>
    </row>
    <row r="209" ht="20.1" customHeight="1" spans="1:2">
      <c r="A209" s="268" t="s">
        <v>267</v>
      </c>
      <c r="B209" s="264">
        <v>0</v>
      </c>
    </row>
    <row r="210" ht="20.1" customHeight="1" spans="1:2">
      <c r="A210" s="268" t="s">
        <v>268</v>
      </c>
      <c r="B210" s="264"/>
    </row>
    <row r="211" ht="20.1" customHeight="1" spans="1:2">
      <c r="A211" s="268" t="s">
        <v>269</v>
      </c>
      <c r="B211" s="264"/>
    </row>
    <row r="212" ht="20.1" customHeight="1" spans="1:2">
      <c r="A212" s="268" t="s">
        <v>270</v>
      </c>
      <c r="B212" s="264"/>
    </row>
    <row r="213" ht="20.1" customHeight="1" spans="1:2">
      <c r="A213" s="268"/>
      <c r="B213" s="265"/>
    </row>
    <row r="214" ht="20.1" customHeight="1" spans="1:2">
      <c r="A214" s="268"/>
      <c r="B214" s="265"/>
    </row>
    <row r="215" ht="20.1" customHeight="1" spans="1:2">
      <c r="A215" s="268"/>
      <c r="B215" s="265"/>
    </row>
    <row r="216" ht="20.1" customHeight="1" spans="1:2">
      <c r="A216" s="268"/>
      <c r="B216" s="265"/>
    </row>
    <row r="217" ht="20.1" customHeight="1" spans="1:2">
      <c r="A217" s="132"/>
      <c r="B217" s="265"/>
    </row>
    <row r="218" ht="20.1" customHeight="1" spans="1:2">
      <c r="A218" s="132"/>
      <c r="B218" s="265"/>
    </row>
    <row r="219" ht="20.1" customHeight="1" spans="1:2">
      <c r="A219" s="132"/>
      <c r="B219" s="265"/>
    </row>
    <row r="220" ht="20.1" customHeight="1" spans="1:2">
      <c r="A220" s="132"/>
      <c r="B220" s="265"/>
    </row>
    <row r="221" ht="20.1" customHeight="1" spans="1:2">
      <c r="A221" s="132"/>
      <c r="B221" s="264">
        <f>B6+B33+B36+B39+B51+B62+B73+B80+B102+B116+B132+B139+B148+B156+B164+B168+B174+B184+B188+B192+B197+B206+B207</f>
        <v>478588</v>
      </c>
    </row>
  </sheetData>
  <mergeCells count="4">
    <mergeCell ref="B1:C1"/>
    <mergeCell ref="A2:B2"/>
    <mergeCell ref="A4:A5"/>
    <mergeCell ref="B4:B5"/>
  </mergeCells>
  <printOptions horizontalCentered="1"/>
  <pageMargins left="0.47244094488189" right="0.47244094488189" top="0.47244094488189" bottom="0.354330708661417" header="0.118110236220472" footer="0.118110236220472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selection activeCell="A3" sqref="A3"/>
    </sheetView>
  </sheetViews>
  <sheetFormatPr defaultColWidth="9" defaultRowHeight="13.5" outlineLevelCol="1"/>
  <cols>
    <col min="1" max="1" width="56.7" style="150" customWidth="1"/>
    <col min="2" max="2" width="30.6" style="150" customWidth="1"/>
    <col min="3" max="16384" width="9" style="150"/>
  </cols>
  <sheetData>
    <row r="1" s="150" customFormat="1" ht="18" customHeight="1" spans="1:1">
      <c r="A1" s="92" t="s">
        <v>271</v>
      </c>
    </row>
    <row r="2" s="148" customFormat="1" ht="20.25" spans="1:2">
      <c r="A2" s="234" t="s">
        <v>272</v>
      </c>
      <c r="B2" s="234"/>
    </row>
    <row r="3" s="150" customFormat="1" ht="20.25" customHeight="1" spans="2:2">
      <c r="B3" s="263" t="s">
        <v>31</v>
      </c>
    </row>
    <row r="4" s="150" customFormat="1" ht="31.5" customHeight="1" spans="1:2">
      <c r="A4" s="137" t="s">
        <v>32</v>
      </c>
      <c r="B4" s="137" t="s">
        <v>33</v>
      </c>
    </row>
    <row r="5" s="150" customFormat="1" ht="20.1" customHeight="1" spans="1:2">
      <c r="A5" s="132" t="s">
        <v>34</v>
      </c>
      <c r="B5" s="132">
        <f>SUM(B6:B21)</f>
        <v>110778</v>
      </c>
    </row>
    <row r="6" s="150" customFormat="1" ht="20.1" customHeight="1" spans="1:2">
      <c r="A6" s="132" t="s">
        <v>35</v>
      </c>
      <c r="B6" s="132">
        <v>46800</v>
      </c>
    </row>
    <row r="7" s="150" customFormat="1" ht="20.1" customHeight="1" spans="1:2">
      <c r="A7" s="132" t="s">
        <v>36</v>
      </c>
      <c r="B7" s="132">
        <v>4200</v>
      </c>
    </row>
    <row r="8" s="150" customFormat="1" ht="20.1" customHeight="1" spans="1:2">
      <c r="A8" s="132" t="s">
        <v>37</v>
      </c>
      <c r="B8" s="132"/>
    </row>
    <row r="9" s="150" customFormat="1" ht="20.1" customHeight="1" spans="1:2">
      <c r="A9" s="132" t="s">
        <v>38</v>
      </c>
      <c r="B9" s="132">
        <v>1322</v>
      </c>
    </row>
    <row r="10" s="150" customFormat="1" ht="20.1" customHeight="1" spans="1:2">
      <c r="A10" s="132" t="s">
        <v>39</v>
      </c>
      <c r="B10" s="132">
        <v>2010</v>
      </c>
    </row>
    <row r="11" s="150" customFormat="1" ht="20.1" customHeight="1" spans="1:2">
      <c r="A11" s="132" t="s">
        <v>40</v>
      </c>
      <c r="B11" s="132">
        <v>8424</v>
      </c>
    </row>
    <row r="12" s="150" customFormat="1" ht="20.1" customHeight="1" spans="1:2">
      <c r="A12" s="132" t="s">
        <v>41</v>
      </c>
      <c r="B12" s="132">
        <v>2700</v>
      </c>
    </row>
    <row r="13" s="150" customFormat="1" ht="20.1" customHeight="1" spans="1:2">
      <c r="A13" s="132" t="s">
        <v>42</v>
      </c>
      <c r="B13" s="132">
        <v>2000</v>
      </c>
    </row>
    <row r="14" s="150" customFormat="1" ht="20.1" customHeight="1" spans="1:2">
      <c r="A14" s="132" t="s">
        <v>43</v>
      </c>
      <c r="B14" s="132">
        <v>2485</v>
      </c>
    </row>
    <row r="15" s="150" customFormat="1" ht="20.1" customHeight="1" spans="1:2">
      <c r="A15" s="132" t="s">
        <v>44</v>
      </c>
      <c r="B15" s="132">
        <v>12500</v>
      </c>
    </row>
    <row r="16" s="150" customFormat="1" ht="20.1" customHeight="1" spans="1:2">
      <c r="A16" s="132" t="s">
        <v>45</v>
      </c>
      <c r="B16" s="132">
        <v>2000</v>
      </c>
    </row>
    <row r="17" s="150" customFormat="1" ht="20.1" customHeight="1" spans="1:2">
      <c r="A17" s="132" t="s">
        <v>46</v>
      </c>
      <c r="B17" s="132">
        <v>3500</v>
      </c>
    </row>
    <row r="18" s="150" customFormat="1" ht="20.1" customHeight="1" spans="1:2">
      <c r="A18" s="132" t="s">
        <v>47</v>
      </c>
      <c r="B18" s="132">
        <v>22746</v>
      </c>
    </row>
    <row r="19" s="150" customFormat="1" ht="20.1" customHeight="1" spans="1:2">
      <c r="A19" s="132" t="s">
        <v>48</v>
      </c>
      <c r="B19" s="132"/>
    </row>
    <row r="20" s="150" customFormat="1" ht="20.1" customHeight="1" spans="1:2">
      <c r="A20" s="132" t="s">
        <v>49</v>
      </c>
      <c r="B20" s="132">
        <v>91</v>
      </c>
    </row>
    <row r="21" s="150" customFormat="1" ht="20.1" customHeight="1" spans="1:2">
      <c r="A21" s="132" t="s">
        <v>50</v>
      </c>
      <c r="B21" s="132"/>
    </row>
    <row r="22" s="150" customFormat="1" ht="21" customHeight="1" spans="1:2">
      <c r="A22" s="132" t="s">
        <v>51</v>
      </c>
      <c r="B22" s="132">
        <f>SUM(B23:B30)</f>
        <v>24250</v>
      </c>
    </row>
    <row r="23" s="150" customFormat="1" ht="20.1" customHeight="1" spans="1:2">
      <c r="A23" s="132" t="s">
        <v>52</v>
      </c>
      <c r="B23" s="132">
        <v>6250</v>
      </c>
    </row>
    <row r="24" s="150" customFormat="1" ht="20.1" customHeight="1" spans="1:2">
      <c r="A24" s="132" t="s">
        <v>53</v>
      </c>
      <c r="B24" s="132">
        <v>8000</v>
      </c>
    </row>
    <row r="25" s="150" customFormat="1" ht="20.1" customHeight="1" spans="1:2">
      <c r="A25" s="132" t="s">
        <v>54</v>
      </c>
      <c r="B25" s="132">
        <v>5200</v>
      </c>
    </row>
    <row r="26" s="150" customFormat="1" ht="20.1" customHeight="1" spans="1:2">
      <c r="A26" s="132" t="s">
        <v>55</v>
      </c>
      <c r="B26" s="132"/>
    </row>
    <row r="27" s="150" customFormat="1" ht="20.1" customHeight="1" spans="1:2">
      <c r="A27" s="132" t="s">
        <v>56</v>
      </c>
      <c r="B27" s="132">
        <v>2600</v>
      </c>
    </row>
    <row r="28" s="150" customFormat="1" ht="20.1" customHeight="1" spans="1:2">
      <c r="A28" s="132" t="s">
        <v>57</v>
      </c>
      <c r="B28" s="132"/>
    </row>
    <row r="29" s="270" customFormat="1" ht="20.1" customHeight="1" spans="1:2">
      <c r="A29" s="132" t="s">
        <v>58</v>
      </c>
      <c r="B29" s="271"/>
    </row>
    <row r="30" s="270" customFormat="1" ht="20.1" customHeight="1" spans="1:2">
      <c r="A30" s="132" t="s">
        <v>59</v>
      </c>
      <c r="B30" s="132">
        <v>2200</v>
      </c>
    </row>
    <row r="31" s="270" customFormat="1" ht="20.1" customHeight="1" spans="1:2">
      <c r="A31" s="132" t="s">
        <v>60</v>
      </c>
      <c r="B31" s="271"/>
    </row>
    <row r="32" s="150" customFormat="1" ht="20.1" customHeight="1" spans="1:2">
      <c r="A32" s="132" t="s">
        <v>60</v>
      </c>
      <c r="B32" s="132"/>
    </row>
    <row r="33" s="150" customFormat="1" ht="20.1" customHeight="1" spans="1:2">
      <c r="A33" s="259" t="s">
        <v>61</v>
      </c>
      <c r="B33" s="132">
        <f>B5+B22</f>
        <v>135028</v>
      </c>
    </row>
    <row r="34" s="150" customFormat="1" ht="18.75" customHeight="1" spans="1:2">
      <c r="A34" s="272" t="s">
        <v>60</v>
      </c>
      <c r="B34" s="272"/>
    </row>
    <row r="35" s="150" customFormat="1" ht="20.1" customHeight="1"/>
    <row r="36" s="150" customFormat="1" ht="20.1" customHeight="1"/>
    <row r="37" s="150" customFormat="1" ht="20.1" customHeight="1"/>
    <row r="38" s="150" customFormat="1" ht="20.1" customHeight="1"/>
  </sheetData>
  <mergeCells count="2">
    <mergeCell ref="A2:B2"/>
    <mergeCell ref="A34:B3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1"/>
  <sheetViews>
    <sheetView workbookViewId="0">
      <selection activeCell="E6" sqref="E6"/>
    </sheetView>
  </sheetViews>
  <sheetFormatPr defaultColWidth="9" defaultRowHeight="13.5" outlineLevelCol="2"/>
  <cols>
    <col min="1" max="1" width="44.25" style="150" customWidth="1"/>
    <col min="2" max="2" width="30.375" style="150" customWidth="1"/>
    <col min="3" max="16384" width="9" style="150"/>
  </cols>
  <sheetData>
    <row r="1" s="150" customFormat="1" ht="14.25" spans="1:3">
      <c r="A1" s="92" t="s">
        <v>273</v>
      </c>
      <c r="B1" s="261"/>
      <c r="C1" s="261"/>
    </row>
    <row r="2" s="196" customFormat="1" ht="31.5" spans="1:3">
      <c r="A2" s="262" t="s">
        <v>274</v>
      </c>
      <c r="B2" s="262"/>
      <c r="C2" s="261"/>
    </row>
    <row r="3" s="148" customFormat="1" ht="31.5" spans="2:3">
      <c r="B3" s="263" t="s">
        <v>31</v>
      </c>
      <c r="C3" s="262"/>
    </row>
    <row r="4" s="260" customFormat="1" ht="31.5" customHeight="1" spans="1:2">
      <c r="A4" s="137" t="s">
        <v>32</v>
      </c>
      <c r="B4" s="137" t="s">
        <v>33</v>
      </c>
    </row>
    <row r="5" s="260" customFormat="1" ht="27" customHeight="1" spans="1:2">
      <c r="A5" s="137"/>
      <c r="B5" s="137"/>
    </row>
    <row r="6" s="150" customFormat="1" ht="20.1" customHeight="1" spans="1:2">
      <c r="A6" s="132" t="s">
        <v>64</v>
      </c>
      <c r="B6" s="264">
        <f>SUM(B7:B32)</f>
        <v>60200</v>
      </c>
    </row>
    <row r="7" s="150" customFormat="1" ht="20.1" customHeight="1" spans="1:2">
      <c r="A7" s="237" t="s">
        <v>65</v>
      </c>
      <c r="B7" s="265">
        <v>734.774158438933</v>
      </c>
    </row>
    <row r="8" s="150" customFormat="1" ht="20.1" customHeight="1" spans="1:2">
      <c r="A8" s="237" t="s">
        <v>66</v>
      </c>
      <c r="B8" s="265">
        <v>609.347741584389</v>
      </c>
    </row>
    <row r="9" s="150" customFormat="1" ht="20.1" customHeight="1" spans="1:2">
      <c r="A9" s="237" t="s">
        <v>67</v>
      </c>
      <c r="B9" s="265">
        <v>40156.1097722149</v>
      </c>
    </row>
    <row r="10" s="150" customFormat="1" ht="20.1" customHeight="1" spans="1:2">
      <c r="A10" s="237" t="s">
        <v>68</v>
      </c>
      <c r="B10" s="265">
        <v>650.532535178419</v>
      </c>
    </row>
    <row r="11" s="150" customFormat="1" ht="20.1" customHeight="1" spans="1:2">
      <c r="A11" s="241" t="s">
        <v>69</v>
      </c>
      <c r="B11" s="265">
        <v>280.805410868382</v>
      </c>
    </row>
    <row r="12" s="150" customFormat="1" ht="20.1" customHeight="1" spans="1:2">
      <c r="A12" s="266" t="s">
        <v>70</v>
      </c>
      <c r="B12" s="265">
        <v>3162.80494441421</v>
      </c>
    </row>
    <row r="13" s="150" customFormat="1" ht="20.1" customHeight="1" spans="1:2">
      <c r="A13" s="237" t="s">
        <v>71</v>
      </c>
      <c r="B13" s="265">
        <v>3744.07214491176</v>
      </c>
    </row>
    <row r="14" s="150" customFormat="1" ht="20.1" customHeight="1" spans="1:2">
      <c r="A14" s="241" t="s">
        <v>72</v>
      </c>
      <c r="B14" s="265">
        <v>491.409469019669</v>
      </c>
    </row>
    <row r="15" s="150" customFormat="1" ht="20.1" customHeight="1" spans="1:2">
      <c r="A15" s="237" t="s">
        <v>73</v>
      </c>
      <c r="B15" s="265"/>
    </row>
    <row r="16" s="150" customFormat="1" ht="20.1" customHeight="1" spans="1:2">
      <c r="A16" s="267" t="s">
        <v>74</v>
      </c>
      <c r="B16" s="265">
        <v>1395.60289201586</v>
      </c>
    </row>
    <row r="17" s="150" customFormat="1" ht="20.1" customHeight="1" spans="1:2">
      <c r="A17" s="132" t="s">
        <v>75</v>
      </c>
      <c r="B17" s="265">
        <v>1216.82344709632</v>
      </c>
    </row>
    <row r="18" s="150" customFormat="1" ht="20.1" customHeight="1" spans="1:2">
      <c r="A18" s="241" t="s">
        <v>76</v>
      </c>
      <c r="B18" s="265">
        <v>18.7203607245588</v>
      </c>
    </row>
    <row r="19" s="150" customFormat="1" ht="20.1" customHeight="1" spans="1:2">
      <c r="A19" s="237" t="s">
        <v>77</v>
      </c>
      <c r="B19" s="265"/>
    </row>
    <row r="20" s="150" customFormat="1" ht="20.1" customHeight="1" spans="1:2">
      <c r="A20" s="237" t="s">
        <v>78</v>
      </c>
      <c r="B20" s="265"/>
    </row>
    <row r="21" s="150" customFormat="1" ht="20.1" customHeight="1" spans="1:2">
      <c r="A21" s="241" t="s">
        <v>79</v>
      </c>
      <c r="B21" s="265">
        <v>213.41211225997</v>
      </c>
    </row>
    <row r="22" s="150" customFormat="1" ht="18.75" customHeight="1" spans="1:2">
      <c r="A22" s="241" t="s">
        <v>80</v>
      </c>
      <c r="B22" s="265">
        <v>149.76288579647</v>
      </c>
    </row>
    <row r="23" s="150" customFormat="1" ht="20.1" customHeight="1" spans="1:2">
      <c r="A23" s="241" t="s">
        <v>81</v>
      </c>
      <c r="B23" s="265">
        <v>335.094456969603</v>
      </c>
    </row>
    <row r="24" s="150" customFormat="1" ht="20.1" customHeight="1" spans="1:2">
      <c r="A24" s="241" t="s">
        <v>82</v>
      </c>
      <c r="B24" s="265">
        <v>1063.31648915494</v>
      </c>
    </row>
    <row r="25" s="150" customFormat="1" ht="20.1" customHeight="1" spans="1:2">
      <c r="A25" s="241" t="s">
        <v>83</v>
      </c>
      <c r="B25" s="265">
        <v>750.686465054808</v>
      </c>
    </row>
    <row r="26" s="150" customFormat="1" ht="20.1" customHeight="1" spans="1:2">
      <c r="A26" s="241" t="s">
        <v>84</v>
      </c>
      <c r="B26" s="265">
        <v>665.508823758066</v>
      </c>
    </row>
    <row r="27" s="150" customFormat="1" ht="20.1" customHeight="1" spans="1:2">
      <c r="A27" s="241" t="s">
        <v>85</v>
      </c>
      <c r="B27" s="265">
        <v>278.933374795926</v>
      </c>
    </row>
    <row r="28" s="150" customFormat="1" ht="20.1" customHeight="1" spans="1:2">
      <c r="A28" s="241" t="s">
        <v>86</v>
      </c>
      <c r="B28" s="265"/>
    </row>
    <row r="29" s="150" customFormat="1" ht="20.1" customHeight="1" spans="1:2">
      <c r="A29" s="241" t="s">
        <v>87</v>
      </c>
      <c r="B29" s="265">
        <v>339.774547150742</v>
      </c>
    </row>
    <row r="30" s="150" customFormat="1" ht="20.1" customHeight="1" spans="1:2">
      <c r="A30" s="237" t="s">
        <v>88</v>
      </c>
      <c r="B30" s="265"/>
    </row>
    <row r="31" s="150" customFormat="1" ht="20.1" customHeight="1" spans="1:2">
      <c r="A31" s="237" t="s">
        <v>89</v>
      </c>
      <c r="B31" s="265">
        <v>2913.82414677758</v>
      </c>
    </row>
    <row r="32" s="150" customFormat="1" ht="20.1" customHeight="1" spans="1:2">
      <c r="A32" s="237" t="s">
        <v>90</v>
      </c>
      <c r="B32" s="265">
        <v>1028.68382181451</v>
      </c>
    </row>
    <row r="33" s="150" customFormat="1" ht="20.1" customHeight="1" spans="1:2">
      <c r="A33" s="132" t="s">
        <v>91</v>
      </c>
      <c r="B33" s="264"/>
    </row>
    <row r="34" s="150" customFormat="1" ht="20.1" customHeight="1" spans="1:2">
      <c r="A34" s="237" t="s">
        <v>92</v>
      </c>
      <c r="B34" s="264"/>
    </row>
    <row r="35" s="150" customFormat="1" ht="20.1" customHeight="1" spans="1:2">
      <c r="A35" s="237" t="s">
        <v>93</v>
      </c>
      <c r="B35" s="264"/>
    </row>
    <row r="36" s="150" customFormat="1" ht="20.1" customHeight="1" spans="1:2">
      <c r="A36" s="132" t="s">
        <v>94</v>
      </c>
      <c r="B36" s="264">
        <v>170</v>
      </c>
    </row>
    <row r="37" s="150" customFormat="1" ht="20.1" customHeight="1" spans="1:2">
      <c r="A37" s="241" t="s">
        <v>95</v>
      </c>
      <c r="B37" s="265">
        <v>170</v>
      </c>
    </row>
    <row r="38" s="150" customFormat="1" ht="20.1" customHeight="1" spans="1:2">
      <c r="A38" s="241" t="s">
        <v>96</v>
      </c>
      <c r="B38" s="264"/>
    </row>
    <row r="39" s="150" customFormat="1" ht="20.1" customHeight="1" spans="1:2">
      <c r="A39" s="132" t="s">
        <v>97</v>
      </c>
      <c r="B39" s="264">
        <f>SUM(B40:B50)</f>
        <v>13190</v>
      </c>
    </row>
    <row r="40" s="150" customFormat="1" ht="20.1" customHeight="1" spans="1:2">
      <c r="A40" s="237" t="s">
        <v>98</v>
      </c>
      <c r="B40" s="265">
        <v>215.13786407767</v>
      </c>
    </row>
    <row r="41" s="150" customFormat="1" ht="20.1" customHeight="1" spans="1:2">
      <c r="A41" s="241" t="s">
        <v>99</v>
      </c>
      <c r="B41" s="265">
        <v>11310.9585760518</v>
      </c>
    </row>
    <row r="42" s="150" customFormat="1" ht="20.1" customHeight="1" spans="1:2">
      <c r="A42" s="237" t="s">
        <v>100</v>
      </c>
      <c r="B42" s="265"/>
    </row>
    <row r="43" s="150" customFormat="1" ht="20.1" customHeight="1" spans="1:2">
      <c r="A43" s="266" t="s">
        <v>101</v>
      </c>
      <c r="B43" s="265"/>
    </row>
    <row r="44" s="150" customFormat="1" ht="20.1" customHeight="1" spans="1:2">
      <c r="A44" s="132" t="s">
        <v>102</v>
      </c>
      <c r="B44" s="265"/>
    </row>
    <row r="45" s="150" customFormat="1" ht="20.1" customHeight="1" spans="1:2">
      <c r="A45" s="237" t="s">
        <v>103</v>
      </c>
      <c r="B45" s="265">
        <v>975.803883495146</v>
      </c>
    </row>
    <row r="46" s="150" customFormat="1" ht="20.1" customHeight="1" spans="1:2">
      <c r="A46" s="266" t="s">
        <v>104</v>
      </c>
      <c r="B46" s="265">
        <v>17.9281553398058</v>
      </c>
    </row>
    <row r="47" s="150" customFormat="1" ht="20.1" customHeight="1" spans="1:2">
      <c r="A47" s="241" t="s">
        <v>105</v>
      </c>
      <c r="B47" s="265"/>
    </row>
    <row r="48" s="150" customFormat="1" ht="20.1" customHeight="1" spans="1:2">
      <c r="A48" s="132" t="s">
        <v>106</v>
      </c>
      <c r="B48" s="265"/>
    </row>
    <row r="49" s="150" customFormat="1" ht="20.1" customHeight="1" spans="1:2">
      <c r="A49" s="237" t="s">
        <v>107</v>
      </c>
      <c r="B49" s="265"/>
    </row>
    <row r="50" s="150" customFormat="1" ht="20.1" customHeight="1" spans="1:2">
      <c r="A50" s="237" t="s">
        <v>108</v>
      </c>
      <c r="B50" s="265">
        <v>670.171521035599</v>
      </c>
    </row>
    <row r="51" s="150" customFormat="1" ht="19.5" customHeight="1" spans="1:2">
      <c r="A51" s="132" t="s">
        <v>109</v>
      </c>
      <c r="B51" s="264">
        <f>SUM(B52:B61)</f>
        <v>73428</v>
      </c>
    </row>
    <row r="52" s="150" customFormat="1" ht="20.1" customHeight="1" spans="1:2">
      <c r="A52" s="241" t="s">
        <v>110</v>
      </c>
      <c r="B52" s="265">
        <v>12091.1395831454</v>
      </c>
    </row>
    <row r="53" s="150" customFormat="1" ht="20.1" customHeight="1" spans="1:2">
      <c r="A53" s="237" t="s">
        <v>111</v>
      </c>
      <c r="B53" s="265">
        <v>52536.593031799</v>
      </c>
    </row>
    <row r="54" s="150" customFormat="1" ht="20.1" customHeight="1" spans="1:2">
      <c r="A54" s="237" t="s">
        <v>112</v>
      </c>
      <c r="B54" s="265">
        <v>5023.85666593625</v>
      </c>
    </row>
    <row r="55" s="150" customFormat="1" ht="20.1" customHeight="1" spans="1:2">
      <c r="A55" s="132" t="s">
        <v>113</v>
      </c>
      <c r="B55" s="265">
        <v>663.474665188641</v>
      </c>
    </row>
    <row r="56" s="150" customFormat="1" ht="20.1" customHeight="1" spans="1:2">
      <c r="A56" s="241" t="s">
        <v>114</v>
      </c>
      <c r="B56" s="265"/>
    </row>
    <row r="57" s="150" customFormat="1" ht="20.1" customHeight="1" spans="1:2">
      <c r="A57" s="241" t="s">
        <v>115</v>
      </c>
      <c r="B57" s="265"/>
    </row>
    <row r="58" s="150" customFormat="1" ht="20.1" customHeight="1" spans="1:2">
      <c r="A58" s="237" t="s">
        <v>116</v>
      </c>
      <c r="B58" s="265">
        <v>486.484989881543</v>
      </c>
    </row>
    <row r="59" s="150" customFormat="1" ht="20.1" customHeight="1" spans="1:2">
      <c r="A59" s="241" t="s">
        <v>117</v>
      </c>
      <c r="B59" s="265">
        <v>334.103504724095</v>
      </c>
    </row>
    <row r="60" s="150" customFormat="1" ht="20.1" customHeight="1" spans="1:2">
      <c r="A60" s="237" t="s">
        <v>118</v>
      </c>
      <c r="B60" s="265">
        <v>946.468851909617</v>
      </c>
    </row>
    <row r="61" s="150" customFormat="1" ht="20.1" customHeight="1" spans="1:2">
      <c r="A61" s="237" t="s">
        <v>119</v>
      </c>
      <c r="B61" s="265">
        <v>1345.87870741548</v>
      </c>
    </row>
    <row r="62" s="150" customFormat="1" ht="20.1" customHeight="1" spans="1:2">
      <c r="A62" s="132" t="s">
        <v>120</v>
      </c>
      <c r="B62" s="264">
        <f>SUM(B63:B69)</f>
        <v>22010</v>
      </c>
    </row>
    <row r="63" s="150" customFormat="1" ht="20.1" customHeight="1" spans="1:2">
      <c r="A63" s="241" t="s">
        <v>121</v>
      </c>
      <c r="B63" s="265">
        <v>962.472121288059</v>
      </c>
    </row>
    <row r="64" s="150" customFormat="1" ht="20.1" customHeight="1" spans="1:2">
      <c r="A64" s="237" t="s">
        <v>122</v>
      </c>
      <c r="B64" s="265"/>
    </row>
    <row r="65" s="150" customFormat="1" ht="20.1" customHeight="1" spans="1:2">
      <c r="A65" s="241" t="s">
        <v>123</v>
      </c>
      <c r="B65" s="265">
        <v>27.5779977446435</v>
      </c>
    </row>
    <row r="66" s="150" customFormat="1" ht="20.1" customHeight="1" spans="1:2">
      <c r="A66" s="241" t="s">
        <v>124</v>
      </c>
      <c r="B66" s="265">
        <v>20302.9219396066</v>
      </c>
    </row>
    <row r="67" s="150" customFormat="1" ht="20.1" customHeight="1" spans="1:2">
      <c r="A67" s="241" t="s">
        <v>125</v>
      </c>
      <c r="B67" s="265">
        <v>27.5779977446435</v>
      </c>
    </row>
    <row r="68" s="150" customFormat="1" ht="20.1" customHeight="1" spans="1:2">
      <c r="A68" s="241" t="s">
        <v>126</v>
      </c>
      <c r="B68" s="265"/>
    </row>
    <row r="69" s="150" customFormat="1" ht="20.1" customHeight="1" spans="1:2">
      <c r="A69" s="237" t="s">
        <v>127</v>
      </c>
      <c r="B69" s="265">
        <v>689.449943616088</v>
      </c>
    </row>
    <row r="70" s="150" customFormat="1" ht="20.1" customHeight="1" spans="1:2">
      <c r="A70" s="237" t="s">
        <v>128</v>
      </c>
      <c r="B70" s="265"/>
    </row>
    <row r="71" s="150" customFormat="1" ht="20.1" customHeight="1" spans="1:2">
      <c r="A71" s="132" t="s">
        <v>129</v>
      </c>
      <c r="B71" s="265"/>
    </row>
    <row r="72" s="150" customFormat="1" ht="20.1" customHeight="1" spans="1:2">
      <c r="A72" s="237" t="s">
        <v>130</v>
      </c>
      <c r="B72" s="265"/>
    </row>
    <row r="73" s="150" customFormat="1" ht="20.1" customHeight="1" spans="1:2">
      <c r="A73" s="132" t="s">
        <v>131</v>
      </c>
      <c r="B73" s="264">
        <f>SUM(B74:B79)</f>
        <v>3840.00000000001</v>
      </c>
    </row>
    <row r="74" s="150" customFormat="1" ht="20.1" customHeight="1" spans="1:2">
      <c r="A74" s="132" t="s">
        <v>132</v>
      </c>
      <c r="B74" s="265">
        <v>1748.65159781762</v>
      </c>
    </row>
    <row r="75" s="150" customFormat="1" ht="20.1" customHeight="1" spans="1:2">
      <c r="A75" s="132" t="s">
        <v>133</v>
      </c>
      <c r="B75" s="265">
        <v>142.166796570538</v>
      </c>
    </row>
    <row r="76" s="150" customFormat="1" ht="20.1" customHeight="1" spans="1:2">
      <c r="A76" s="132" t="s">
        <v>134</v>
      </c>
      <c r="B76" s="265"/>
    </row>
    <row r="77" s="150" customFormat="1" ht="20.1" customHeight="1" spans="1:2">
      <c r="A77" s="132" t="s">
        <v>135</v>
      </c>
      <c r="B77" s="265"/>
    </row>
    <row r="78" s="150" customFormat="1" ht="20.1" customHeight="1" spans="1:2">
      <c r="A78" s="132" t="s">
        <v>136</v>
      </c>
      <c r="B78" s="265">
        <v>1013.87373343726</v>
      </c>
    </row>
    <row r="79" s="150" customFormat="1" ht="20.1" customHeight="1" spans="1:2">
      <c r="A79" s="132" t="s">
        <v>137</v>
      </c>
      <c r="B79" s="265">
        <v>935.307872174591</v>
      </c>
    </row>
    <row r="80" s="150" customFormat="1" ht="20.1" customHeight="1" spans="1:2">
      <c r="A80" s="132" t="s">
        <v>138</v>
      </c>
      <c r="B80" s="264">
        <f>SUM(B81:B99)</f>
        <v>83698</v>
      </c>
    </row>
    <row r="81" s="150" customFormat="1" ht="20.1" customHeight="1" spans="1:2">
      <c r="A81" s="132" t="s">
        <v>139</v>
      </c>
      <c r="B81" s="265">
        <v>3193.04335179281</v>
      </c>
    </row>
    <row r="82" s="150" customFormat="1" ht="20.1" customHeight="1" spans="1:2">
      <c r="A82" s="132" t="s">
        <v>140</v>
      </c>
      <c r="B82" s="265">
        <v>1813.44886353042</v>
      </c>
    </row>
    <row r="83" s="150" customFormat="1" ht="20.1" customHeight="1" spans="1:2">
      <c r="A83" s="132" t="s">
        <v>141</v>
      </c>
      <c r="B83" s="265"/>
    </row>
    <row r="84" s="150" customFormat="1" ht="20.1" customHeight="1" spans="1:2">
      <c r="A84" s="132" t="s">
        <v>142</v>
      </c>
      <c r="B84" s="265">
        <v>23409.4087374839</v>
      </c>
    </row>
    <row r="85" s="150" customFormat="1" ht="20.1" customHeight="1" spans="1:2">
      <c r="A85" s="132" t="s">
        <v>143</v>
      </c>
      <c r="B85" s="265"/>
    </row>
    <row r="86" s="150" customFormat="1" ht="20.1" customHeight="1" spans="1:2">
      <c r="A86" s="132" t="s">
        <v>144</v>
      </c>
      <c r="B86" s="265">
        <v>1677.67429285301</v>
      </c>
    </row>
    <row r="87" s="150" customFormat="1" ht="20.1" customHeight="1" spans="1:2">
      <c r="A87" s="132" t="s">
        <v>145</v>
      </c>
      <c r="B87" s="265">
        <v>9282.61087803696</v>
      </c>
    </row>
    <row r="88" s="150" customFormat="1" ht="20.1" customHeight="1" spans="1:2">
      <c r="A88" s="132" t="s">
        <v>146</v>
      </c>
      <c r="B88" s="265">
        <v>1231.33489959165</v>
      </c>
    </row>
    <row r="89" s="150" customFormat="1" ht="20.1" customHeight="1" spans="1:2">
      <c r="A89" s="132" t="s">
        <v>147</v>
      </c>
      <c r="B89" s="265">
        <v>780.313624582797</v>
      </c>
    </row>
    <row r="90" s="150" customFormat="1" ht="20.1" customHeight="1" spans="1:2">
      <c r="A90" s="132" t="s">
        <v>148</v>
      </c>
      <c r="B90" s="265">
        <v>2843.46284797971</v>
      </c>
    </row>
    <row r="91" s="150" customFormat="1" ht="20.1" customHeight="1" spans="1:2">
      <c r="A91" s="132" t="s">
        <v>149</v>
      </c>
      <c r="B91" s="265"/>
    </row>
    <row r="92" s="150" customFormat="1" ht="20.1" customHeight="1" spans="1:2">
      <c r="A92" s="132" t="s">
        <v>150</v>
      </c>
      <c r="B92" s="265">
        <v>7654.87665715724</v>
      </c>
    </row>
    <row r="93" s="150" customFormat="1" ht="20.1" customHeight="1" spans="1:2">
      <c r="A93" s="132" t="s">
        <v>151</v>
      </c>
      <c r="B93" s="265"/>
    </row>
    <row r="94" s="150" customFormat="1" ht="20.1" customHeight="1" spans="1:2">
      <c r="A94" s="132" t="s">
        <v>152</v>
      </c>
      <c r="B94" s="265">
        <v>6242.50899666238</v>
      </c>
    </row>
    <row r="95" s="150" customFormat="1" ht="20.1" customHeight="1" spans="1:2">
      <c r="A95" s="132" t="s">
        <v>153</v>
      </c>
      <c r="B95" s="265"/>
    </row>
    <row r="96" s="150" customFormat="1" ht="20.1" customHeight="1" spans="1:2">
      <c r="A96" s="132" t="s">
        <v>154</v>
      </c>
      <c r="B96" s="265"/>
    </row>
    <row r="97" s="150" customFormat="1" ht="20.1" customHeight="1" spans="1:2">
      <c r="A97" s="132" t="s">
        <v>155</v>
      </c>
      <c r="B97" s="265">
        <v>25254.0701459977</v>
      </c>
    </row>
    <row r="98" s="150" customFormat="1" ht="20.1" customHeight="1" spans="1:2">
      <c r="A98" s="132" t="s">
        <v>156</v>
      </c>
      <c r="B98" s="265"/>
    </row>
    <row r="99" s="150" customFormat="1" ht="20.1" customHeight="1" spans="1:2">
      <c r="A99" s="235" t="s">
        <v>157</v>
      </c>
      <c r="B99" s="265">
        <v>315.24670433145</v>
      </c>
    </row>
    <row r="100" s="150" customFormat="1" ht="20.1" customHeight="1" spans="1:2">
      <c r="A100" s="132" t="s">
        <v>158</v>
      </c>
      <c r="B100" s="265"/>
    </row>
    <row r="101" s="150" customFormat="1" ht="20.1" customHeight="1" spans="1:2">
      <c r="A101" s="132" t="s">
        <v>159</v>
      </c>
      <c r="B101" s="265"/>
    </row>
    <row r="102" s="150" customFormat="1" ht="20.1" customHeight="1" spans="1:2">
      <c r="A102" s="132" t="s">
        <v>160</v>
      </c>
      <c r="B102" s="256">
        <f>SUM(B103:B113)</f>
        <v>51971</v>
      </c>
    </row>
    <row r="103" s="150" customFormat="1" ht="20.1" customHeight="1" spans="1:2">
      <c r="A103" s="132" t="s">
        <v>161</v>
      </c>
      <c r="B103" s="265">
        <v>1736</v>
      </c>
    </row>
    <row r="104" s="150" customFormat="1" ht="20.1" customHeight="1" spans="1:2">
      <c r="A104" s="132" t="s">
        <v>162</v>
      </c>
      <c r="B104" s="265">
        <v>1208</v>
      </c>
    </row>
    <row r="105" s="150" customFormat="1" ht="20.1" customHeight="1" spans="1:2">
      <c r="A105" s="132" t="s">
        <v>163</v>
      </c>
      <c r="B105" s="265">
        <v>4536</v>
      </c>
    </row>
    <row r="106" s="150" customFormat="1" ht="20.1" customHeight="1" spans="1:2">
      <c r="A106" s="132" t="s">
        <v>164</v>
      </c>
      <c r="B106" s="265">
        <v>6932</v>
      </c>
    </row>
    <row r="107" s="150" customFormat="1" ht="20.1" customHeight="1" spans="1:2">
      <c r="A107" s="132" t="s">
        <v>165</v>
      </c>
      <c r="B107" s="265"/>
    </row>
    <row r="108" s="150" customFormat="1" ht="20.1" customHeight="1" spans="1:2">
      <c r="A108" s="132" t="s">
        <v>166</v>
      </c>
      <c r="B108" s="265">
        <v>2882</v>
      </c>
    </row>
    <row r="109" s="150" customFormat="1" ht="20.1" customHeight="1" spans="1:2">
      <c r="A109" s="132" t="s">
        <v>167</v>
      </c>
      <c r="B109" s="265">
        <v>422</v>
      </c>
    </row>
    <row r="110" s="150" customFormat="1" ht="20.1" customHeight="1" spans="1:2">
      <c r="A110" s="132" t="s">
        <v>168</v>
      </c>
      <c r="B110" s="265">
        <v>32672</v>
      </c>
    </row>
    <row r="111" s="150" customFormat="1" ht="20.1" customHeight="1" spans="1:2">
      <c r="A111" s="132" t="s">
        <v>169</v>
      </c>
      <c r="B111" s="265">
        <v>1012</v>
      </c>
    </row>
    <row r="112" s="150" customFormat="1" ht="20.1" customHeight="1" spans="1:2">
      <c r="A112" s="132" t="s">
        <v>170</v>
      </c>
      <c r="B112" s="265"/>
    </row>
    <row r="113" s="150" customFormat="1" ht="20.1" customHeight="1" spans="1:2">
      <c r="A113" s="132" t="s">
        <v>171</v>
      </c>
      <c r="B113" s="265">
        <v>571</v>
      </c>
    </row>
    <row r="114" s="150" customFormat="1" ht="20.1" customHeight="1" spans="1:2">
      <c r="A114" s="132" t="s">
        <v>172</v>
      </c>
      <c r="B114" s="265"/>
    </row>
    <row r="115" s="150" customFormat="1" ht="20.1" customHeight="1" spans="1:2">
      <c r="A115" s="268" t="s">
        <v>173</v>
      </c>
      <c r="B115" s="265"/>
    </row>
    <row r="116" s="150" customFormat="1" ht="20.1" customHeight="1" spans="1:2">
      <c r="A116" s="268" t="s">
        <v>174</v>
      </c>
      <c r="B116" s="264">
        <f>SUM(B117:B131)</f>
        <v>18345</v>
      </c>
    </row>
    <row r="117" s="150" customFormat="1" ht="20.1" customHeight="1" spans="1:2">
      <c r="A117" s="268" t="s">
        <v>175</v>
      </c>
      <c r="B117" s="264"/>
    </row>
    <row r="118" s="150" customFormat="1" ht="20.1" customHeight="1" spans="1:2">
      <c r="A118" s="268" t="s">
        <v>176</v>
      </c>
      <c r="B118" s="264"/>
    </row>
    <row r="119" s="150" customFormat="1" ht="20.1" customHeight="1" spans="1:2">
      <c r="A119" s="268" t="s">
        <v>177</v>
      </c>
      <c r="B119" s="265">
        <v>16587.0794154639</v>
      </c>
    </row>
    <row r="120" s="150" customFormat="1" ht="20.1" customHeight="1" spans="1:2">
      <c r="A120" s="268" t="s">
        <v>178</v>
      </c>
      <c r="B120" s="265">
        <v>549.350182667545</v>
      </c>
    </row>
    <row r="121" s="150" customFormat="1" ht="20.1" customHeight="1" spans="1:2">
      <c r="A121" s="268" t="s">
        <v>179</v>
      </c>
      <c r="B121" s="265"/>
    </row>
    <row r="122" s="150" customFormat="1" ht="20.1" customHeight="1" spans="1:2">
      <c r="A122" s="268" t="s">
        <v>180</v>
      </c>
      <c r="B122" s="265"/>
    </row>
    <row r="123" s="150" customFormat="1" ht="20.1" customHeight="1" spans="1:2">
      <c r="A123" s="268" t="s">
        <v>181</v>
      </c>
      <c r="B123" s="265"/>
    </row>
    <row r="124" s="150" customFormat="1" ht="20.1" customHeight="1" spans="1:2">
      <c r="A124" s="268" t="s">
        <v>182</v>
      </c>
      <c r="B124" s="265"/>
    </row>
    <row r="125" s="150" customFormat="1" ht="20.1" customHeight="1" spans="1:2">
      <c r="A125" s="268" t="s">
        <v>183</v>
      </c>
      <c r="B125" s="265"/>
    </row>
    <row r="126" s="150" customFormat="1" ht="20.1" customHeight="1" spans="1:2">
      <c r="A126" s="268" t="s">
        <v>184</v>
      </c>
      <c r="B126" s="265"/>
    </row>
    <row r="127" s="150" customFormat="1" ht="20.1" customHeight="1" spans="1:2">
      <c r="A127" s="268" t="s">
        <v>185</v>
      </c>
      <c r="B127" s="265"/>
    </row>
    <row r="128" s="150" customFormat="1" ht="20.1" customHeight="1" spans="1:2">
      <c r="A128" s="268" t="s">
        <v>186</v>
      </c>
      <c r="B128" s="265"/>
    </row>
    <row r="129" s="150" customFormat="1" ht="20.1" customHeight="1" spans="1:2">
      <c r="A129" s="268" t="s">
        <v>187</v>
      </c>
      <c r="B129" s="265"/>
    </row>
    <row r="130" s="150" customFormat="1" ht="20.1" customHeight="1" spans="1:2">
      <c r="A130" s="268" t="s">
        <v>188</v>
      </c>
      <c r="B130" s="265"/>
    </row>
    <row r="131" s="150" customFormat="1" ht="20.1" customHeight="1" spans="1:2">
      <c r="A131" s="268" t="s">
        <v>189</v>
      </c>
      <c r="B131" s="265">
        <v>1208.5704018686</v>
      </c>
    </row>
    <row r="132" s="150" customFormat="1" ht="20.1" customHeight="1" spans="1:2">
      <c r="A132" s="268" t="s">
        <v>190</v>
      </c>
      <c r="B132" s="264">
        <f>SUM(B133:B138)</f>
        <v>11370</v>
      </c>
    </row>
    <row r="133" s="150" customFormat="1" ht="20.1" customHeight="1" spans="1:2">
      <c r="A133" s="268" t="s">
        <v>191</v>
      </c>
      <c r="B133" s="265">
        <v>5872.25748096782</v>
      </c>
    </row>
    <row r="134" s="150" customFormat="1" ht="20.1" customHeight="1" spans="1:2">
      <c r="A134" s="268" t="s">
        <v>192</v>
      </c>
      <c r="B134" s="265"/>
    </row>
    <row r="135" s="150" customFormat="1" ht="20.1" customHeight="1" spans="1:2">
      <c r="A135" s="268" t="s">
        <v>193</v>
      </c>
      <c r="B135" s="265">
        <v>1328.37114645361</v>
      </c>
    </row>
    <row r="136" s="150" customFormat="1" ht="20.1" customHeight="1" spans="1:2">
      <c r="A136" s="268" t="s">
        <v>194</v>
      </c>
      <c r="B136" s="265">
        <v>3678.30255521218</v>
      </c>
    </row>
    <row r="137" s="150" customFormat="1" ht="20.1" customHeight="1" spans="1:2">
      <c r="A137" s="268" t="s">
        <v>195</v>
      </c>
      <c r="B137" s="265">
        <v>452.5032034371</v>
      </c>
    </row>
    <row r="138" s="150" customFormat="1" ht="20.1" customHeight="1" spans="1:2">
      <c r="A138" s="268" t="s">
        <v>196</v>
      </c>
      <c r="B138" s="265">
        <v>38.5656139292983</v>
      </c>
    </row>
    <row r="139" s="150" customFormat="1" ht="20.1" customHeight="1" spans="1:2">
      <c r="A139" s="269" t="s">
        <v>197</v>
      </c>
      <c r="B139" s="264">
        <f>SUM(B140:B145)</f>
        <v>73861</v>
      </c>
    </row>
    <row r="140" s="150" customFormat="1" ht="20.1" customHeight="1" spans="1:2">
      <c r="A140" s="269" t="s">
        <v>198</v>
      </c>
      <c r="B140" s="265">
        <v>26224.6363445218</v>
      </c>
    </row>
    <row r="141" s="150" customFormat="1" ht="20.1" customHeight="1" spans="1:2">
      <c r="A141" s="269" t="s">
        <v>199</v>
      </c>
      <c r="B141" s="265">
        <v>2743.17461197339</v>
      </c>
    </row>
    <row r="142" s="150" customFormat="1" ht="20.1" customHeight="1" spans="1:2">
      <c r="A142" s="269" t="s">
        <v>200</v>
      </c>
      <c r="B142" s="265">
        <v>26477.3528939521</v>
      </c>
    </row>
    <row r="143" s="150" customFormat="1" ht="20.1" customHeight="1" spans="1:2">
      <c r="A143" s="269" t="s">
        <v>201</v>
      </c>
      <c r="B143" s="265">
        <v>10238.5498126768</v>
      </c>
    </row>
    <row r="144" s="150" customFormat="1" ht="20.1" customHeight="1" spans="1:2">
      <c r="A144" s="269" t="s">
        <v>202</v>
      </c>
      <c r="B144" s="265">
        <v>4961.1505849071</v>
      </c>
    </row>
    <row r="145" s="150" customFormat="1" ht="20.1" customHeight="1" spans="1:2">
      <c r="A145" s="269" t="s">
        <v>203</v>
      </c>
      <c r="B145" s="265">
        <v>3216.1357519688</v>
      </c>
    </row>
    <row r="146" s="150" customFormat="1" ht="20.1" customHeight="1" spans="1:2">
      <c r="A146" s="269" t="s">
        <v>204</v>
      </c>
      <c r="B146" s="265"/>
    </row>
    <row r="147" s="150" customFormat="1" ht="20.1" customHeight="1" spans="1:2">
      <c r="A147" s="269" t="s">
        <v>205</v>
      </c>
      <c r="B147" s="265"/>
    </row>
    <row r="148" s="150" customFormat="1" ht="20.1" customHeight="1" spans="1:2">
      <c r="A148" s="268" t="s">
        <v>206</v>
      </c>
      <c r="B148" s="264">
        <f>SUM(B149:B155)</f>
        <v>15874</v>
      </c>
    </row>
    <row r="149" s="150" customFormat="1" ht="20.1" customHeight="1" spans="1:2">
      <c r="A149" s="268" t="s">
        <v>207</v>
      </c>
      <c r="B149" s="265">
        <v>15225.3068524488</v>
      </c>
    </row>
    <row r="150" s="150" customFormat="1" ht="20.1" customHeight="1" spans="1:2">
      <c r="A150" s="268" t="s">
        <v>208</v>
      </c>
      <c r="B150" s="265">
        <v>318.569408339399</v>
      </c>
    </row>
    <row r="151" s="150" customFormat="1" ht="20.1" customHeight="1" spans="1:2">
      <c r="A151" s="268" t="s">
        <v>209</v>
      </c>
      <c r="B151" s="265"/>
    </row>
    <row r="152" s="150" customFormat="1" ht="20.1" customHeight="1" spans="1:2">
      <c r="A152" s="268" t="s">
        <v>210</v>
      </c>
      <c r="B152" s="265"/>
    </row>
    <row r="153" s="150" customFormat="1" ht="20.1" customHeight="1" spans="1:2">
      <c r="A153" s="268" t="s">
        <v>211</v>
      </c>
      <c r="B153" s="265"/>
    </row>
    <row r="154" s="150" customFormat="1" ht="20.1" customHeight="1" spans="1:2">
      <c r="A154" s="268" t="s">
        <v>212</v>
      </c>
      <c r="B154" s="265"/>
    </row>
    <row r="155" s="150" customFormat="1" ht="20.1" customHeight="1" spans="1:2">
      <c r="A155" s="268" t="s">
        <v>213</v>
      </c>
      <c r="B155" s="265">
        <v>330.123739211812</v>
      </c>
    </row>
    <row r="156" s="150" customFormat="1" ht="20.1" customHeight="1" spans="1:2">
      <c r="A156" s="268" t="s">
        <v>214</v>
      </c>
      <c r="B156" s="264">
        <f>SUM(B157:B163)</f>
        <v>403.000000000001</v>
      </c>
    </row>
    <row r="157" s="150" customFormat="1" ht="20.1" customHeight="1" spans="1:2">
      <c r="A157" s="268" t="s">
        <v>215</v>
      </c>
      <c r="B157" s="265">
        <v>157.136134453782</v>
      </c>
    </row>
    <row r="158" s="150" customFormat="1" ht="20.1" customHeight="1" spans="1:2">
      <c r="A158" s="268" t="s">
        <v>216</v>
      </c>
      <c r="B158" s="265"/>
    </row>
    <row r="159" s="150" customFormat="1" ht="20.1" customHeight="1" spans="1:2">
      <c r="A159" s="268" t="s">
        <v>217</v>
      </c>
      <c r="B159" s="265"/>
    </row>
    <row r="160" s="150" customFormat="1" ht="20.1" customHeight="1" spans="1:2">
      <c r="A160" s="268" t="s">
        <v>218</v>
      </c>
      <c r="B160" s="265">
        <v>186.599159663866</v>
      </c>
    </row>
    <row r="161" s="150" customFormat="1" ht="20.1" customHeight="1" spans="1:2">
      <c r="A161" s="268" t="s">
        <v>219</v>
      </c>
      <c r="B161" s="265">
        <v>59.2647058823529</v>
      </c>
    </row>
    <row r="162" s="150" customFormat="1" ht="20.1" customHeight="1" spans="1:2">
      <c r="A162" s="268" t="s">
        <v>220</v>
      </c>
      <c r="B162" s="265"/>
    </row>
    <row r="163" s="150" customFormat="1" ht="20.1" customHeight="1" spans="1:2">
      <c r="A163" s="268" t="s">
        <v>221</v>
      </c>
      <c r="B163" s="265"/>
    </row>
    <row r="164" s="150" customFormat="1" ht="20.1" customHeight="1" spans="1:2">
      <c r="A164" s="268" t="s">
        <v>222</v>
      </c>
      <c r="B164" s="264">
        <v>379</v>
      </c>
    </row>
    <row r="165" s="150" customFormat="1" ht="20.1" customHeight="1" spans="1:2">
      <c r="A165" s="268" t="s">
        <v>223</v>
      </c>
      <c r="B165" s="265">
        <v>379</v>
      </c>
    </row>
    <row r="166" s="150" customFormat="1" ht="20.1" customHeight="1" spans="1:2">
      <c r="A166" s="268" t="s">
        <v>224</v>
      </c>
      <c r="B166" s="264"/>
    </row>
    <row r="167" s="150" customFormat="1" ht="20.1" customHeight="1" spans="1:2">
      <c r="A167" s="268" t="s">
        <v>225</v>
      </c>
      <c r="B167" s="264"/>
    </row>
    <row r="168" s="150" customFormat="1" ht="20.1" customHeight="1" spans="1:2">
      <c r="A168" s="268" t="s">
        <v>226</v>
      </c>
      <c r="B168" s="264">
        <v>95</v>
      </c>
    </row>
    <row r="169" s="150" customFormat="1" ht="20.1" customHeight="1" spans="1:2">
      <c r="A169" s="268" t="s">
        <v>227</v>
      </c>
      <c r="B169" s="265">
        <v>94</v>
      </c>
    </row>
    <row r="170" s="150" customFormat="1" ht="20.1" customHeight="1" spans="1:2">
      <c r="A170" s="268" t="s">
        <v>228</v>
      </c>
      <c r="B170" s="265">
        <v>1</v>
      </c>
    </row>
    <row r="171" s="150" customFormat="1" ht="20.1" customHeight="1" spans="1:2">
      <c r="A171" s="268" t="s">
        <v>229</v>
      </c>
      <c r="B171" s="264"/>
    </row>
    <row r="172" s="150" customFormat="1" ht="20.1" customHeight="1" spans="1:2">
      <c r="A172" s="268" t="s">
        <v>230</v>
      </c>
      <c r="B172" s="264"/>
    </row>
    <row r="173" s="150" customFormat="1" ht="20.1" customHeight="1" spans="1:2">
      <c r="A173" s="268" t="s">
        <v>231</v>
      </c>
      <c r="B173" s="264"/>
    </row>
    <row r="174" s="150" customFormat="1" ht="20.1" customHeight="1" spans="1:2">
      <c r="A174" s="268" t="s">
        <v>232</v>
      </c>
      <c r="B174" s="264"/>
    </row>
    <row r="175" s="150" customFormat="1" ht="20.1" customHeight="1" spans="1:2">
      <c r="A175" s="268" t="s">
        <v>233</v>
      </c>
      <c r="B175" s="264"/>
    </row>
    <row r="176" s="150" customFormat="1" ht="20.1" customHeight="1" spans="1:2">
      <c r="A176" s="268" t="s">
        <v>234</v>
      </c>
      <c r="B176" s="264"/>
    </row>
    <row r="177" s="150" customFormat="1" ht="20.1" customHeight="1" spans="1:2">
      <c r="A177" s="268" t="s">
        <v>235</v>
      </c>
      <c r="B177" s="264"/>
    </row>
    <row r="178" s="150" customFormat="1" ht="20.1" customHeight="1" spans="1:2">
      <c r="A178" s="268" t="s">
        <v>236</v>
      </c>
      <c r="B178" s="264"/>
    </row>
    <row r="179" s="150" customFormat="1" ht="20.1" customHeight="1" spans="1:2">
      <c r="A179" s="268" t="s">
        <v>237</v>
      </c>
      <c r="B179" s="264"/>
    </row>
    <row r="180" s="150" customFormat="1" ht="20.1" customHeight="1" spans="1:2">
      <c r="A180" s="268" t="s">
        <v>238</v>
      </c>
      <c r="B180" s="264"/>
    </row>
    <row r="181" s="150" customFormat="1" ht="20.1" customHeight="1" spans="1:2">
      <c r="A181" s="268" t="s">
        <v>239</v>
      </c>
      <c r="B181" s="264"/>
    </row>
    <row r="182" s="150" customFormat="1" ht="20.1" customHeight="1" spans="1:2">
      <c r="A182" s="268" t="s">
        <v>240</v>
      </c>
      <c r="B182" s="264"/>
    </row>
    <row r="183" s="150" customFormat="1" ht="20.1" customHeight="1" spans="1:2">
      <c r="A183" s="268" t="s">
        <v>241</v>
      </c>
      <c r="B183" s="264"/>
    </row>
    <row r="184" s="150" customFormat="1" ht="20.1" customHeight="1" spans="1:2">
      <c r="A184" s="268" t="s">
        <v>242</v>
      </c>
      <c r="B184" s="264">
        <v>3516</v>
      </c>
    </row>
    <row r="185" s="150" customFormat="1" ht="20.1" customHeight="1" spans="1:2">
      <c r="A185" s="268" t="s">
        <v>243</v>
      </c>
      <c r="B185" s="265">
        <v>3494.80559741658</v>
      </c>
    </row>
    <row r="186" s="150" customFormat="1" ht="20.1" customHeight="1" spans="1:2">
      <c r="A186" s="268" t="s">
        <v>244</v>
      </c>
      <c r="B186" s="265">
        <v>21.194402583423</v>
      </c>
    </row>
    <row r="187" s="150" customFormat="1" ht="20.1" customHeight="1" spans="1:2">
      <c r="A187" s="268" t="s">
        <v>245</v>
      </c>
      <c r="B187" s="265"/>
    </row>
    <row r="188" s="150" customFormat="1" ht="20.1" customHeight="1" spans="1:2">
      <c r="A188" s="268" t="s">
        <v>246</v>
      </c>
      <c r="B188" s="264">
        <v>20527</v>
      </c>
    </row>
    <row r="189" s="150" customFormat="1" ht="20.1" customHeight="1" spans="1:2">
      <c r="A189" s="268" t="s">
        <v>247</v>
      </c>
      <c r="B189" s="265">
        <v>20527</v>
      </c>
    </row>
    <row r="190" s="150" customFormat="1" ht="20.1" customHeight="1" spans="1:2">
      <c r="A190" s="268" t="s">
        <v>248</v>
      </c>
      <c r="B190" s="264"/>
    </row>
    <row r="191" s="150" customFormat="1" ht="20.1" customHeight="1" spans="1:2">
      <c r="A191" s="268" t="s">
        <v>249</v>
      </c>
      <c r="B191" s="264"/>
    </row>
    <row r="192" s="150" customFormat="1" ht="20.1" customHeight="1" spans="1:2">
      <c r="A192" s="268" t="s">
        <v>250</v>
      </c>
      <c r="B192" s="264">
        <v>58</v>
      </c>
    </row>
    <row r="193" s="150" customFormat="1" ht="20.1" customHeight="1" spans="1:2">
      <c r="A193" s="268" t="s">
        <v>251</v>
      </c>
      <c r="B193" s="265">
        <v>58</v>
      </c>
    </row>
    <row r="194" s="150" customFormat="1" ht="20.1" customHeight="1" spans="1:2">
      <c r="A194" s="268" t="s">
        <v>252</v>
      </c>
      <c r="B194" s="264"/>
    </row>
    <row r="195" s="150" customFormat="1" ht="20.1" customHeight="1" spans="1:2">
      <c r="A195" s="268" t="s">
        <v>253</v>
      </c>
      <c r="B195" s="264"/>
    </row>
    <row r="196" s="150" customFormat="1" ht="20.1" customHeight="1" spans="1:2">
      <c r="A196" s="268" t="s">
        <v>254</v>
      </c>
      <c r="B196" s="264"/>
    </row>
    <row r="197" s="150" customFormat="1" ht="20.1" customHeight="1" spans="1:2">
      <c r="A197" s="268" t="s">
        <v>255</v>
      </c>
      <c r="B197" s="264">
        <f>SUM(B198:B205)</f>
        <v>1095</v>
      </c>
    </row>
    <row r="198" s="150" customFormat="1" ht="20.1" customHeight="1" spans="1:2">
      <c r="A198" s="268" t="s">
        <v>256</v>
      </c>
      <c r="B198" s="265">
        <v>451.065340909091</v>
      </c>
    </row>
    <row r="199" s="150" customFormat="1" ht="20.1" customHeight="1" spans="1:2">
      <c r="A199" s="268" t="s">
        <v>257</v>
      </c>
      <c r="B199" s="265">
        <v>177.315340909091</v>
      </c>
    </row>
    <row r="200" s="150" customFormat="1" ht="20.1" customHeight="1" spans="1:2">
      <c r="A200" s="268" t="s">
        <v>258</v>
      </c>
      <c r="B200" s="265"/>
    </row>
    <row r="201" s="150" customFormat="1" ht="20.1" customHeight="1" spans="1:2">
      <c r="A201" s="268" t="s">
        <v>259</v>
      </c>
      <c r="B201" s="265"/>
    </row>
    <row r="202" s="150" customFormat="1" ht="20.1" customHeight="1" spans="1:2">
      <c r="A202" s="268" t="s">
        <v>260</v>
      </c>
      <c r="B202" s="265"/>
    </row>
    <row r="203" s="150" customFormat="1" ht="20.1" customHeight="1" spans="1:2">
      <c r="A203" s="268" t="s">
        <v>261</v>
      </c>
      <c r="B203" s="265"/>
    </row>
    <row r="204" s="150" customFormat="1" ht="20.1" customHeight="1" spans="1:2">
      <c r="A204" s="268" t="s">
        <v>262</v>
      </c>
      <c r="B204" s="265"/>
    </row>
    <row r="205" s="150" customFormat="1" ht="20.1" customHeight="1" spans="1:2">
      <c r="A205" s="268" t="s">
        <v>263</v>
      </c>
      <c r="B205" s="265">
        <v>466.619318181818</v>
      </c>
    </row>
    <row r="206" s="150" customFormat="1" ht="20.1" customHeight="1" spans="1:2">
      <c r="A206" s="268" t="s">
        <v>264</v>
      </c>
      <c r="B206" s="264">
        <v>4000</v>
      </c>
    </row>
    <row r="207" s="150" customFormat="1" ht="20.1" customHeight="1" spans="1:2">
      <c r="A207" s="268" t="s">
        <v>265</v>
      </c>
      <c r="B207" s="264">
        <v>20558</v>
      </c>
    </row>
    <row r="208" s="150" customFormat="1" ht="20.1" customHeight="1" spans="1:2">
      <c r="A208" s="268" t="s">
        <v>266</v>
      </c>
      <c r="B208" s="265">
        <v>20558</v>
      </c>
    </row>
    <row r="209" s="150" customFormat="1" ht="20.1" customHeight="1" spans="1:2">
      <c r="A209" s="268" t="s">
        <v>267</v>
      </c>
      <c r="B209" s="264"/>
    </row>
    <row r="210" s="150" customFormat="1" ht="20.1" customHeight="1" spans="1:2">
      <c r="A210" s="268" t="s">
        <v>268</v>
      </c>
      <c r="B210" s="264"/>
    </row>
    <row r="211" s="150" customFormat="1" ht="20.1" customHeight="1" spans="1:2">
      <c r="A211" s="268" t="s">
        <v>269</v>
      </c>
      <c r="B211" s="264"/>
    </row>
    <row r="212" s="150" customFormat="1" ht="20.1" customHeight="1" spans="1:2">
      <c r="A212" s="268" t="s">
        <v>270</v>
      </c>
      <c r="B212" s="264"/>
    </row>
    <row r="213" s="150" customFormat="1" ht="20.1" customHeight="1" spans="1:2">
      <c r="A213" s="268"/>
      <c r="B213" s="265"/>
    </row>
    <row r="214" s="150" customFormat="1" ht="20.1" customHeight="1" spans="1:2">
      <c r="A214" s="268"/>
      <c r="B214" s="265"/>
    </row>
    <row r="215" s="150" customFormat="1" ht="20.1" customHeight="1" spans="1:2">
      <c r="A215" s="268"/>
      <c r="B215" s="265"/>
    </row>
    <row r="216" s="150" customFormat="1" ht="20.1" customHeight="1" spans="1:2">
      <c r="A216" s="268"/>
      <c r="B216" s="265"/>
    </row>
    <row r="217" s="150" customFormat="1" ht="20.1" customHeight="1" spans="1:2">
      <c r="A217" s="132"/>
      <c r="B217" s="265"/>
    </row>
    <row r="218" s="150" customFormat="1" ht="20.1" customHeight="1" spans="1:2">
      <c r="A218" s="132"/>
      <c r="B218" s="265"/>
    </row>
    <row r="219" s="150" customFormat="1" ht="20.1" customHeight="1" spans="1:2">
      <c r="A219" s="132"/>
      <c r="B219" s="265"/>
    </row>
    <row r="220" s="150" customFormat="1" ht="20.1" customHeight="1" spans="1:2">
      <c r="A220" s="132"/>
      <c r="B220" s="265"/>
    </row>
    <row r="221" s="150" customFormat="1" ht="20.1" customHeight="1" spans="1:2">
      <c r="A221" s="132"/>
      <c r="B221" s="264">
        <f>B6+B33+B36+B39+B51+B62+B73+B80+B102+B116+B132+B139+B148+B156+B164+B168+B174+B184+B188+B192+B197+B206+B207</f>
        <v>478588</v>
      </c>
    </row>
  </sheetData>
  <mergeCells count="4">
    <mergeCell ref="B1:C1"/>
    <mergeCell ref="A2:B2"/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0"/>
  <sheetViews>
    <sheetView zoomScale="90" zoomScaleNormal="90" workbookViewId="0">
      <selection activeCell="E8" sqref="E8"/>
    </sheetView>
  </sheetViews>
  <sheetFormatPr defaultColWidth="9" defaultRowHeight="13.5" outlineLevelCol="4"/>
  <cols>
    <col min="1" max="1" width="9" style="150"/>
    <col min="2" max="2" width="53.8916666666667" style="150" customWidth="1"/>
    <col min="3" max="3" width="16.4" style="149" customWidth="1"/>
    <col min="4" max="4" width="15.2" style="150" customWidth="1"/>
    <col min="5" max="5" width="11.9" style="150" customWidth="1"/>
    <col min="6" max="6" width="16.2" style="150" customWidth="1"/>
    <col min="7" max="16384" width="9" style="150"/>
  </cols>
  <sheetData>
    <row r="1" ht="14.25" spans="1:3">
      <c r="A1" s="233" t="s">
        <v>275</v>
      </c>
      <c r="B1" s="233"/>
      <c r="C1" s="233"/>
    </row>
    <row r="2" s="148" customFormat="1" ht="20.25" spans="1:3">
      <c r="A2" s="234" t="s">
        <v>276</v>
      </c>
      <c r="B2" s="234"/>
      <c r="C2" s="234"/>
    </row>
    <row r="3" ht="34" customHeight="1" spans="3:3">
      <c r="C3" s="149" t="s">
        <v>31</v>
      </c>
    </row>
    <row r="4" ht="45.75" customHeight="1" spans="1:3">
      <c r="A4" s="132" t="s">
        <v>277</v>
      </c>
      <c r="B4" s="137" t="s">
        <v>32</v>
      </c>
      <c r="C4" s="137" t="s">
        <v>33</v>
      </c>
    </row>
    <row r="5" spans="1:3">
      <c r="A5" s="235">
        <v>201</v>
      </c>
      <c r="B5" s="132" t="s">
        <v>278</v>
      </c>
      <c r="C5" s="236">
        <v>60200</v>
      </c>
    </row>
    <row r="6" spans="1:3">
      <c r="A6" s="235">
        <v>20101</v>
      </c>
      <c r="B6" s="237" t="s">
        <v>65</v>
      </c>
      <c r="C6" s="238">
        <f>SUM(C7:C17)</f>
        <v>735</v>
      </c>
    </row>
    <row r="7" spans="1:5">
      <c r="A7" s="235">
        <v>2010101</v>
      </c>
      <c r="B7" s="237" t="s">
        <v>279</v>
      </c>
      <c r="C7" s="239">
        <v>669</v>
      </c>
      <c r="E7" s="240"/>
    </row>
    <row r="8" spans="1:5">
      <c r="A8" s="235">
        <v>2010102</v>
      </c>
      <c r="B8" s="237" t="s">
        <v>280</v>
      </c>
      <c r="C8" s="239"/>
      <c r="E8" s="240"/>
    </row>
    <row r="9" spans="1:5">
      <c r="A9" s="235">
        <v>2010103</v>
      </c>
      <c r="B9" s="241" t="s">
        <v>281</v>
      </c>
      <c r="C9" s="239"/>
      <c r="E9" s="240"/>
    </row>
    <row r="10" spans="1:5">
      <c r="A10" s="235">
        <v>2010104</v>
      </c>
      <c r="B10" s="241" t="s">
        <v>282</v>
      </c>
      <c r="C10" s="239">
        <v>22</v>
      </c>
      <c r="E10" s="240"/>
    </row>
    <row r="11" spans="1:5">
      <c r="A11" s="235">
        <v>2010105</v>
      </c>
      <c r="B11" s="241" t="s">
        <v>283</v>
      </c>
      <c r="C11" s="239"/>
      <c r="E11" s="240"/>
    </row>
    <row r="12" spans="1:5">
      <c r="A12" s="235">
        <v>2010106</v>
      </c>
      <c r="B12" s="132" t="s">
        <v>284</v>
      </c>
      <c r="C12" s="239"/>
      <c r="E12" s="240"/>
    </row>
    <row r="13" spans="1:5">
      <c r="A13" s="235">
        <v>2010107</v>
      </c>
      <c r="B13" s="132" t="s">
        <v>285</v>
      </c>
      <c r="C13" s="239"/>
      <c r="E13" s="240"/>
    </row>
    <row r="14" spans="1:5">
      <c r="A14" s="235">
        <v>2010108</v>
      </c>
      <c r="B14" s="132" t="s">
        <v>286</v>
      </c>
      <c r="C14" s="239">
        <v>39</v>
      </c>
      <c r="E14" s="240"/>
    </row>
    <row r="15" spans="1:5">
      <c r="A15" s="235">
        <v>2010109</v>
      </c>
      <c r="B15" s="132" t="s">
        <v>287</v>
      </c>
      <c r="C15" s="239"/>
      <c r="E15" s="240"/>
    </row>
    <row r="16" spans="1:5">
      <c r="A16" s="235">
        <v>2010150</v>
      </c>
      <c r="B16" s="132" t="s">
        <v>288</v>
      </c>
      <c r="C16" s="239"/>
      <c r="E16" s="240"/>
    </row>
    <row r="17" spans="1:5">
      <c r="A17" s="235">
        <v>2010199</v>
      </c>
      <c r="B17" s="132" t="s">
        <v>289</v>
      </c>
      <c r="C17" s="239">
        <v>5</v>
      </c>
      <c r="E17" s="240"/>
    </row>
    <row r="18" spans="1:3">
      <c r="A18" s="235">
        <v>20102</v>
      </c>
      <c r="B18" s="237" t="s">
        <v>66</v>
      </c>
      <c r="C18" s="238">
        <f>SUM(C19:C26)</f>
        <v>609</v>
      </c>
    </row>
    <row r="19" spans="1:3">
      <c r="A19" s="235">
        <v>2010201</v>
      </c>
      <c r="B19" s="237" t="s">
        <v>279</v>
      </c>
      <c r="C19" s="239">
        <v>575</v>
      </c>
    </row>
    <row r="20" spans="1:3">
      <c r="A20" s="235">
        <v>2010202</v>
      </c>
      <c r="B20" s="237" t="s">
        <v>280</v>
      </c>
      <c r="C20" s="239"/>
    </row>
    <row r="21" spans="1:3">
      <c r="A21" s="235">
        <v>2010203</v>
      </c>
      <c r="B21" s="241" t="s">
        <v>281</v>
      </c>
      <c r="C21" s="239"/>
    </row>
    <row r="22" spans="1:3">
      <c r="A22" s="235">
        <v>2010204</v>
      </c>
      <c r="B22" s="241" t="s">
        <v>290</v>
      </c>
      <c r="C22" s="239">
        <v>21</v>
      </c>
    </row>
    <row r="23" spans="1:3">
      <c r="A23" s="235">
        <v>2010205</v>
      </c>
      <c r="B23" s="241" t="s">
        <v>291</v>
      </c>
      <c r="C23" s="239"/>
    </row>
    <row r="24" spans="1:3">
      <c r="A24" s="235">
        <v>2010206</v>
      </c>
      <c r="B24" s="241" t="s">
        <v>292</v>
      </c>
      <c r="C24" s="239">
        <v>7</v>
      </c>
    </row>
    <row r="25" spans="1:3">
      <c r="A25" s="235">
        <v>2010250</v>
      </c>
      <c r="B25" s="241" t="s">
        <v>288</v>
      </c>
      <c r="C25" s="239"/>
    </row>
    <row r="26" spans="1:3">
      <c r="A26" s="235">
        <v>2010299</v>
      </c>
      <c r="B26" s="241" t="s">
        <v>293</v>
      </c>
      <c r="C26" s="239">
        <v>6</v>
      </c>
    </row>
    <row r="27" spans="1:3">
      <c r="A27" s="235">
        <v>20103</v>
      </c>
      <c r="B27" s="237" t="s">
        <v>67</v>
      </c>
      <c r="C27" s="238">
        <f>SUM(C28:C37)</f>
        <v>40156</v>
      </c>
    </row>
    <row r="28" spans="1:3">
      <c r="A28" s="235">
        <v>2010301</v>
      </c>
      <c r="B28" s="237" t="s">
        <v>279</v>
      </c>
      <c r="C28" s="239">
        <v>11283</v>
      </c>
    </row>
    <row r="29" spans="1:3">
      <c r="A29" s="235">
        <v>2010302</v>
      </c>
      <c r="B29" s="237" t="s">
        <v>280</v>
      </c>
      <c r="C29" s="239">
        <v>8331</v>
      </c>
    </row>
    <row r="30" spans="1:3">
      <c r="A30" s="235">
        <v>2010303</v>
      </c>
      <c r="B30" s="241" t="s">
        <v>281</v>
      </c>
      <c r="C30" s="239">
        <v>68</v>
      </c>
    </row>
    <row r="31" spans="1:3">
      <c r="A31" s="235">
        <v>2010304</v>
      </c>
      <c r="B31" s="241" t="s">
        <v>294</v>
      </c>
      <c r="C31" s="239"/>
    </row>
    <row r="32" spans="1:3">
      <c r="A32" s="235">
        <v>2010305</v>
      </c>
      <c r="B32" s="241" t="s">
        <v>295</v>
      </c>
      <c r="C32" s="239"/>
    </row>
    <row r="33" spans="1:3">
      <c r="A33" s="235">
        <v>2010306</v>
      </c>
      <c r="B33" s="237" t="s">
        <v>296</v>
      </c>
      <c r="C33" s="239">
        <v>920</v>
      </c>
    </row>
    <row r="34" spans="1:3">
      <c r="A34" s="235">
        <v>2010308</v>
      </c>
      <c r="B34" s="237" t="s">
        <v>297</v>
      </c>
      <c r="C34" s="239">
        <v>166</v>
      </c>
    </row>
    <row r="35" spans="1:3">
      <c r="A35" s="235">
        <v>2010309</v>
      </c>
      <c r="B35" s="241" t="s">
        <v>298</v>
      </c>
      <c r="C35" s="239"/>
    </row>
    <row r="36" spans="1:3">
      <c r="A36" s="235">
        <v>2010350</v>
      </c>
      <c r="B36" s="241" t="s">
        <v>288</v>
      </c>
      <c r="C36" s="239"/>
    </row>
    <row r="37" spans="1:3">
      <c r="A37" s="235">
        <v>2010399</v>
      </c>
      <c r="B37" s="241" t="s">
        <v>299</v>
      </c>
      <c r="C37" s="239">
        <v>19388</v>
      </c>
    </row>
    <row r="38" spans="1:3">
      <c r="A38" s="235">
        <v>20104</v>
      </c>
      <c r="B38" s="237" t="s">
        <v>68</v>
      </c>
      <c r="C38" s="238">
        <f>SUM(C39:C48)</f>
        <v>651</v>
      </c>
    </row>
    <row r="39" spans="1:3">
      <c r="A39" s="235">
        <v>2010401</v>
      </c>
      <c r="B39" s="237" t="s">
        <v>279</v>
      </c>
      <c r="C39" s="242">
        <v>598</v>
      </c>
    </row>
    <row r="40" spans="1:3">
      <c r="A40" s="235">
        <v>2010402</v>
      </c>
      <c r="B40" s="237" t="s">
        <v>280</v>
      </c>
      <c r="C40" s="242">
        <v>53</v>
      </c>
    </row>
    <row r="41" spans="1:3">
      <c r="A41" s="235">
        <v>2010403</v>
      </c>
      <c r="B41" s="241" t="s">
        <v>281</v>
      </c>
      <c r="C41" s="243"/>
    </row>
    <row r="42" spans="1:3">
      <c r="A42" s="235">
        <v>2010404</v>
      </c>
      <c r="B42" s="241" t="s">
        <v>300</v>
      </c>
      <c r="C42" s="243"/>
    </row>
    <row r="43" spans="1:3">
      <c r="A43" s="235">
        <v>2010405</v>
      </c>
      <c r="B43" s="241" t="s">
        <v>301</v>
      </c>
      <c r="C43" s="243"/>
    </row>
    <row r="44" spans="1:3">
      <c r="A44" s="235">
        <v>2010406</v>
      </c>
      <c r="B44" s="237" t="s">
        <v>302</v>
      </c>
      <c r="C44" s="243"/>
    </row>
    <row r="45" spans="1:3">
      <c r="A45" s="235">
        <v>2010407</v>
      </c>
      <c r="B45" s="237" t="s">
        <v>303</v>
      </c>
      <c r="C45" s="243"/>
    </row>
    <row r="46" spans="1:3">
      <c r="A46" s="235">
        <v>2010408</v>
      </c>
      <c r="B46" s="237" t="s">
        <v>304</v>
      </c>
      <c r="C46" s="243"/>
    </row>
    <row r="47" spans="1:3">
      <c r="A47" s="235">
        <v>2010450</v>
      </c>
      <c r="B47" s="237" t="s">
        <v>288</v>
      </c>
      <c r="C47" s="243"/>
    </row>
    <row r="48" spans="1:3">
      <c r="A48" s="235">
        <v>2010499</v>
      </c>
      <c r="B48" s="241" t="s">
        <v>305</v>
      </c>
      <c r="C48" s="243"/>
    </row>
    <row r="49" spans="1:3">
      <c r="A49" s="235">
        <v>20105</v>
      </c>
      <c r="B49" s="241" t="s">
        <v>69</v>
      </c>
      <c r="C49" s="238">
        <f>SUM(C50:C59)</f>
        <v>281</v>
      </c>
    </row>
    <row r="50" spans="1:3">
      <c r="A50" s="235">
        <v>2010501</v>
      </c>
      <c r="B50" s="241" t="s">
        <v>279</v>
      </c>
      <c r="C50" s="239">
        <v>263</v>
      </c>
    </row>
    <row r="51" spans="1:3">
      <c r="A51" s="235">
        <v>2010502</v>
      </c>
      <c r="B51" s="132" t="s">
        <v>280</v>
      </c>
      <c r="C51" s="239"/>
    </row>
    <row r="52" spans="1:3">
      <c r="A52" s="235">
        <v>2010503</v>
      </c>
      <c r="B52" s="237" t="s">
        <v>281</v>
      </c>
      <c r="C52" s="239"/>
    </row>
    <row r="53" spans="1:3">
      <c r="A53" s="235">
        <v>2010504</v>
      </c>
      <c r="B53" s="237" t="s">
        <v>306</v>
      </c>
      <c r="C53" s="239"/>
    </row>
    <row r="54" spans="1:3">
      <c r="A54" s="235">
        <v>2010505</v>
      </c>
      <c r="B54" s="237" t="s">
        <v>307</v>
      </c>
      <c r="C54" s="239">
        <v>18</v>
      </c>
    </row>
    <row r="55" spans="1:3">
      <c r="A55" s="235">
        <v>2010506</v>
      </c>
      <c r="B55" s="241" t="s">
        <v>308</v>
      </c>
      <c r="C55" s="243"/>
    </row>
    <row r="56" spans="1:3">
      <c r="A56" s="235">
        <v>2010507</v>
      </c>
      <c r="B56" s="241" t="s">
        <v>309</v>
      </c>
      <c r="C56" s="243"/>
    </row>
    <row r="57" spans="1:3">
      <c r="A57" s="235">
        <v>2010508</v>
      </c>
      <c r="B57" s="241" t="s">
        <v>310</v>
      </c>
      <c r="C57" s="243"/>
    </row>
    <row r="58" spans="1:3">
      <c r="A58" s="235">
        <v>2010550</v>
      </c>
      <c r="B58" s="237" t="s">
        <v>288</v>
      </c>
      <c r="C58" s="243"/>
    </row>
    <row r="59" spans="1:3">
      <c r="A59" s="235">
        <v>2010599</v>
      </c>
      <c r="B59" s="241" t="s">
        <v>311</v>
      </c>
      <c r="C59" s="243"/>
    </row>
    <row r="60" spans="1:3">
      <c r="A60" s="235">
        <v>20106</v>
      </c>
      <c r="B60" s="237" t="s">
        <v>70</v>
      </c>
      <c r="C60" s="238">
        <f>SUM(C61:C70)</f>
        <v>3163</v>
      </c>
    </row>
    <row r="61" spans="1:3">
      <c r="A61" s="235">
        <v>2010601</v>
      </c>
      <c r="B61" s="241" t="s">
        <v>279</v>
      </c>
      <c r="C61" s="239">
        <v>1903</v>
      </c>
    </row>
    <row r="62" spans="1:3">
      <c r="A62" s="235">
        <v>2010602</v>
      </c>
      <c r="B62" s="132" t="s">
        <v>280</v>
      </c>
      <c r="C62" s="239">
        <v>60</v>
      </c>
    </row>
    <row r="63" spans="1:3">
      <c r="A63" s="235">
        <v>2010603</v>
      </c>
      <c r="B63" s="132" t="s">
        <v>281</v>
      </c>
      <c r="C63" s="239"/>
    </row>
    <row r="64" spans="1:3">
      <c r="A64" s="235">
        <v>2010604</v>
      </c>
      <c r="B64" s="132" t="s">
        <v>312</v>
      </c>
      <c r="C64" s="239"/>
    </row>
    <row r="65" spans="1:3">
      <c r="A65" s="235">
        <v>2010605</v>
      </c>
      <c r="B65" s="132" t="s">
        <v>313</v>
      </c>
      <c r="C65" s="239">
        <v>7</v>
      </c>
    </row>
    <row r="66" spans="1:3">
      <c r="A66" s="235">
        <v>2010606</v>
      </c>
      <c r="B66" s="132" t="s">
        <v>314</v>
      </c>
      <c r="C66" s="239"/>
    </row>
    <row r="67" spans="1:3">
      <c r="A67" s="235">
        <v>2010607</v>
      </c>
      <c r="B67" s="237" t="s">
        <v>315</v>
      </c>
      <c r="C67" s="239">
        <v>140</v>
      </c>
    </row>
    <row r="68" spans="1:3">
      <c r="A68" s="235">
        <v>2010608</v>
      </c>
      <c r="B68" s="241" t="s">
        <v>316</v>
      </c>
      <c r="C68" s="239">
        <v>117</v>
      </c>
    </row>
    <row r="69" spans="1:3">
      <c r="A69" s="235">
        <v>2010650</v>
      </c>
      <c r="B69" s="241" t="s">
        <v>288</v>
      </c>
      <c r="C69" s="239"/>
    </row>
    <row r="70" spans="1:3">
      <c r="A70" s="235">
        <v>2010699</v>
      </c>
      <c r="B70" s="241" t="s">
        <v>317</v>
      </c>
      <c r="C70" s="239">
        <v>936</v>
      </c>
    </row>
    <row r="71" spans="1:3">
      <c r="A71" s="235">
        <v>20107</v>
      </c>
      <c r="B71" s="237" t="s">
        <v>71</v>
      </c>
      <c r="C71" s="238">
        <v>3744</v>
      </c>
    </row>
    <row r="72" spans="1:3">
      <c r="A72" s="235">
        <v>2010701</v>
      </c>
      <c r="B72" s="237" t="s">
        <v>279</v>
      </c>
      <c r="C72" s="238"/>
    </row>
    <row r="73" spans="1:3">
      <c r="A73" s="235">
        <v>2010702</v>
      </c>
      <c r="B73" s="237" t="s">
        <v>280</v>
      </c>
      <c r="C73" s="238"/>
    </row>
    <row r="74" spans="1:3">
      <c r="A74" s="235">
        <v>2010703</v>
      </c>
      <c r="B74" s="241" t="s">
        <v>281</v>
      </c>
      <c r="C74" s="238"/>
    </row>
    <row r="75" spans="1:3">
      <c r="A75" s="235">
        <v>2010709</v>
      </c>
      <c r="B75" s="237" t="s">
        <v>315</v>
      </c>
      <c r="C75" s="238"/>
    </row>
    <row r="76" spans="1:3">
      <c r="A76" s="235">
        <v>2010710</v>
      </c>
      <c r="B76" s="241" t="s">
        <v>318</v>
      </c>
      <c r="C76" s="243">
        <v>3744</v>
      </c>
    </row>
    <row r="77" spans="1:3">
      <c r="A77" s="235">
        <v>2010750</v>
      </c>
      <c r="B77" s="241" t="s">
        <v>288</v>
      </c>
      <c r="C77" s="238"/>
    </row>
    <row r="78" spans="1:3">
      <c r="A78" s="235">
        <v>2010799</v>
      </c>
      <c r="B78" s="241" t="s">
        <v>319</v>
      </c>
      <c r="C78" s="238"/>
    </row>
    <row r="79" spans="1:3">
      <c r="A79" s="235">
        <v>20108</v>
      </c>
      <c r="B79" s="241" t="s">
        <v>72</v>
      </c>
      <c r="C79" s="238">
        <f>SUM(C80:C87)</f>
        <v>491</v>
      </c>
    </row>
    <row r="80" spans="1:3">
      <c r="A80" s="235">
        <v>2010801</v>
      </c>
      <c r="B80" s="237" t="s">
        <v>279</v>
      </c>
      <c r="C80" s="239">
        <v>481</v>
      </c>
    </row>
    <row r="81" spans="1:3">
      <c r="A81" s="235">
        <v>2010802</v>
      </c>
      <c r="B81" s="237" t="s">
        <v>280</v>
      </c>
      <c r="C81" s="239">
        <v>10</v>
      </c>
    </row>
    <row r="82" spans="1:3">
      <c r="A82" s="235">
        <v>2010803</v>
      </c>
      <c r="B82" s="237" t="s">
        <v>281</v>
      </c>
      <c r="C82" s="239"/>
    </row>
    <row r="83" spans="1:3">
      <c r="A83" s="235">
        <v>2010804</v>
      </c>
      <c r="B83" s="241" t="s">
        <v>320</v>
      </c>
      <c r="C83" s="239"/>
    </row>
    <row r="84" spans="1:3">
      <c r="A84" s="235">
        <v>2010805</v>
      </c>
      <c r="B84" s="241" t="s">
        <v>321</v>
      </c>
      <c r="C84" s="243"/>
    </row>
    <row r="85" spans="1:3">
      <c r="A85" s="235">
        <v>2010806</v>
      </c>
      <c r="B85" s="241" t="s">
        <v>315</v>
      </c>
      <c r="C85" s="243"/>
    </row>
    <row r="86" spans="1:3">
      <c r="A86" s="235">
        <v>2010850</v>
      </c>
      <c r="B86" s="241" t="s">
        <v>288</v>
      </c>
      <c r="C86" s="243"/>
    </row>
    <row r="87" spans="1:3">
      <c r="A87" s="235">
        <v>2010899</v>
      </c>
      <c r="B87" s="132" t="s">
        <v>322</v>
      </c>
      <c r="C87" s="243"/>
    </row>
    <row r="88" spans="1:3">
      <c r="A88" s="235">
        <v>20109</v>
      </c>
      <c r="B88" s="237" t="s">
        <v>73</v>
      </c>
      <c r="C88" s="238"/>
    </row>
    <row r="89" spans="1:3">
      <c r="A89" s="235">
        <v>2010901</v>
      </c>
      <c r="B89" s="237" t="s">
        <v>279</v>
      </c>
      <c r="C89" s="238"/>
    </row>
    <row r="90" spans="1:3">
      <c r="A90" s="235">
        <v>2010902</v>
      </c>
      <c r="B90" s="241" t="s">
        <v>280</v>
      </c>
      <c r="C90" s="238"/>
    </row>
    <row r="91" spans="1:3">
      <c r="A91" s="235">
        <v>2010903</v>
      </c>
      <c r="B91" s="241" t="s">
        <v>281</v>
      </c>
      <c r="C91" s="238"/>
    </row>
    <row r="92" spans="1:3">
      <c r="A92" s="235">
        <v>2010905</v>
      </c>
      <c r="B92" s="237" t="s">
        <v>323</v>
      </c>
      <c r="C92" s="238"/>
    </row>
    <row r="93" spans="1:3">
      <c r="A93" s="235">
        <v>2010907</v>
      </c>
      <c r="B93" s="237" t="s">
        <v>324</v>
      </c>
      <c r="C93" s="238"/>
    </row>
    <row r="94" spans="1:3">
      <c r="A94" s="235">
        <v>2010908</v>
      </c>
      <c r="B94" s="237" t="s">
        <v>315</v>
      </c>
      <c r="C94" s="238"/>
    </row>
    <row r="95" spans="1:3">
      <c r="A95" s="235">
        <v>2010909</v>
      </c>
      <c r="B95" s="237" t="s">
        <v>325</v>
      </c>
      <c r="C95" s="238"/>
    </row>
    <row r="96" spans="1:3">
      <c r="A96" s="235">
        <v>2010910</v>
      </c>
      <c r="B96" s="237" t="s">
        <v>326</v>
      </c>
      <c r="C96" s="238"/>
    </row>
    <row r="97" spans="1:3">
      <c r="A97" s="235">
        <v>2010911</v>
      </c>
      <c r="B97" s="237" t="s">
        <v>327</v>
      </c>
      <c r="C97" s="238"/>
    </row>
    <row r="98" spans="1:3">
      <c r="A98" s="235">
        <v>2010912</v>
      </c>
      <c r="B98" s="237" t="s">
        <v>328</v>
      </c>
      <c r="C98" s="238"/>
    </row>
    <row r="99" spans="1:3">
      <c r="A99" s="235">
        <v>2010950</v>
      </c>
      <c r="B99" s="241" t="s">
        <v>288</v>
      </c>
      <c r="C99" s="238"/>
    </row>
    <row r="100" spans="1:3">
      <c r="A100" s="235">
        <v>2010999</v>
      </c>
      <c r="B100" s="241" t="s">
        <v>329</v>
      </c>
      <c r="C100" s="238"/>
    </row>
    <row r="101" spans="1:3">
      <c r="A101" s="235">
        <v>20111</v>
      </c>
      <c r="B101" s="132" t="s">
        <v>74</v>
      </c>
      <c r="C101" s="238">
        <f>SUM(C102:C109)</f>
        <v>1396</v>
      </c>
    </row>
    <row r="102" spans="1:3">
      <c r="A102" s="235">
        <v>2011101</v>
      </c>
      <c r="B102" s="237" t="s">
        <v>279</v>
      </c>
      <c r="C102" s="239">
        <v>1316</v>
      </c>
    </row>
    <row r="103" spans="1:3">
      <c r="A103" s="235">
        <v>2011102</v>
      </c>
      <c r="B103" s="237" t="s">
        <v>280</v>
      </c>
      <c r="C103" s="239">
        <v>51</v>
      </c>
    </row>
    <row r="104" spans="1:3">
      <c r="A104" s="235">
        <v>2011103</v>
      </c>
      <c r="B104" s="237" t="s">
        <v>281</v>
      </c>
      <c r="C104" s="239"/>
    </row>
    <row r="105" spans="1:3">
      <c r="A105" s="235">
        <v>2011104</v>
      </c>
      <c r="B105" s="241" t="s">
        <v>330</v>
      </c>
      <c r="C105" s="239">
        <v>20</v>
      </c>
    </row>
    <row r="106" spans="1:3">
      <c r="A106" s="235">
        <v>2011105</v>
      </c>
      <c r="B106" s="241" t="s">
        <v>331</v>
      </c>
      <c r="C106" s="239">
        <v>9</v>
      </c>
    </row>
    <row r="107" spans="1:3">
      <c r="A107" s="235">
        <v>2011106</v>
      </c>
      <c r="B107" s="241" t="s">
        <v>332</v>
      </c>
      <c r="C107" s="239"/>
    </row>
    <row r="108" spans="1:3">
      <c r="A108" s="235">
        <v>2011150</v>
      </c>
      <c r="B108" s="237" t="s">
        <v>288</v>
      </c>
      <c r="C108" s="239"/>
    </row>
    <row r="109" spans="1:3">
      <c r="A109" s="235">
        <v>2011199</v>
      </c>
      <c r="B109" s="237" t="s">
        <v>333</v>
      </c>
      <c r="C109" s="239"/>
    </row>
    <row r="110" spans="1:3">
      <c r="A110" s="235">
        <v>20113</v>
      </c>
      <c r="B110" s="132" t="s">
        <v>75</v>
      </c>
      <c r="C110" s="238">
        <f>SUM(C111:C120)</f>
        <v>1217</v>
      </c>
    </row>
    <row r="111" spans="1:3">
      <c r="A111" s="235">
        <v>2011301</v>
      </c>
      <c r="B111" s="237" t="s">
        <v>279</v>
      </c>
      <c r="C111" s="239">
        <v>439</v>
      </c>
    </row>
    <row r="112" spans="1:3">
      <c r="A112" s="235">
        <v>2011302</v>
      </c>
      <c r="B112" s="237" t="s">
        <v>280</v>
      </c>
      <c r="C112" s="239">
        <v>135</v>
      </c>
    </row>
    <row r="113" spans="1:3">
      <c r="A113" s="235">
        <v>2011303</v>
      </c>
      <c r="B113" s="237" t="s">
        <v>281</v>
      </c>
      <c r="C113" s="239"/>
    </row>
    <row r="114" spans="1:3">
      <c r="A114" s="235">
        <v>2011304</v>
      </c>
      <c r="B114" s="241" t="s">
        <v>334</v>
      </c>
      <c r="C114" s="239"/>
    </row>
    <row r="115" spans="1:3">
      <c r="A115" s="235">
        <v>2011305</v>
      </c>
      <c r="B115" s="241" t="s">
        <v>335</v>
      </c>
      <c r="C115" s="239"/>
    </row>
    <row r="116" spans="1:3">
      <c r="A116" s="235">
        <v>2011306</v>
      </c>
      <c r="B116" s="241" t="s">
        <v>336</v>
      </c>
      <c r="C116" s="239"/>
    </row>
    <row r="117" spans="1:3">
      <c r="A117" s="235">
        <v>2011307</v>
      </c>
      <c r="B117" s="237" t="s">
        <v>337</v>
      </c>
      <c r="C117" s="239"/>
    </row>
    <row r="118" spans="1:3">
      <c r="A118" s="235">
        <v>2011308</v>
      </c>
      <c r="B118" s="237" t="s">
        <v>338</v>
      </c>
      <c r="C118" s="239">
        <v>355</v>
      </c>
    </row>
    <row r="119" spans="1:3">
      <c r="A119" s="235">
        <v>2011350</v>
      </c>
      <c r="B119" s="237" t="s">
        <v>288</v>
      </c>
      <c r="C119" s="239">
        <v>213</v>
      </c>
    </row>
    <row r="120" spans="1:3">
      <c r="A120" s="235">
        <v>2011399</v>
      </c>
      <c r="B120" s="241" t="s">
        <v>339</v>
      </c>
      <c r="C120" s="239">
        <v>75</v>
      </c>
    </row>
    <row r="121" spans="1:3">
      <c r="A121" s="235">
        <v>20114</v>
      </c>
      <c r="B121" s="241" t="s">
        <v>76</v>
      </c>
      <c r="C121" s="238">
        <v>19</v>
      </c>
    </row>
    <row r="122" spans="1:3">
      <c r="A122" s="235">
        <v>2011401</v>
      </c>
      <c r="B122" s="241" t="s">
        <v>279</v>
      </c>
      <c r="C122" s="238"/>
    </row>
    <row r="123" spans="1:3">
      <c r="A123" s="235">
        <v>2011402</v>
      </c>
      <c r="B123" s="132" t="s">
        <v>280</v>
      </c>
      <c r="C123" s="238"/>
    </row>
    <row r="124" spans="1:3">
      <c r="A124" s="235">
        <v>2011403</v>
      </c>
      <c r="B124" s="237" t="s">
        <v>281</v>
      </c>
      <c r="C124" s="238"/>
    </row>
    <row r="125" spans="1:3">
      <c r="A125" s="235">
        <v>2011404</v>
      </c>
      <c r="B125" s="237" t="s">
        <v>340</v>
      </c>
      <c r="C125" s="238"/>
    </row>
    <row r="126" spans="1:3">
      <c r="A126" s="235">
        <v>2011405</v>
      </c>
      <c r="B126" s="237" t="s">
        <v>341</v>
      </c>
      <c r="C126" s="243">
        <v>19</v>
      </c>
    </row>
    <row r="127" spans="1:3">
      <c r="A127" s="235">
        <v>2011408</v>
      </c>
      <c r="B127" s="241" t="s">
        <v>342</v>
      </c>
      <c r="C127" s="238"/>
    </row>
    <row r="128" spans="1:3">
      <c r="A128" s="235">
        <v>2011409</v>
      </c>
      <c r="B128" s="237" t="s">
        <v>343</v>
      </c>
      <c r="C128" s="238"/>
    </row>
    <row r="129" spans="1:3">
      <c r="A129" s="235">
        <v>2011410</v>
      </c>
      <c r="B129" s="237" t="s">
        <v>344</v>
      </c>
      <c r="C129" s="238"/>
    </row>
    <row r="130" spans="1:3">
      <c r="A130" s="235">
        <v>2011411</v>
      </c>
      <c r="B130" s="237" t="s">
        <v>345</v>
      </c>
      <c r="C130" s="238"/>
    </row>
    <row r="131" spans="1:3">
      <c r="A131" s="235">
        <v>2011450</v>
      </c>
      <c r="B131" s="237" t="s">
        <v>288</v>
      </c>
      <c r="C131" s="238"/>
    </row>
    <row r="132" spans="1:3">
      <c r="A132" s="235">
        <v>2011499</v>
      </c>
      <c r="B132" s="237" t="s">
        <v>346</v>
      </c>
      <c r="C132" s="238"/>
    </row>
    <row r="133" spans="1:3">
      <c r="A133" s="235">
        <v>20123</v>
      </c>
      <c r="B133" s="237" t="s">
        <v>77</v>
      </c>
      <c r="C133" s="238"/>
    </row>
    <row r="134" spans="1:3">
      <c r="A134" s="235">
        <v>2012301</v>
      </c>
      <c r="B134" s="237" t="s">
        <v>279</v>
      </c>
      <c r="C134" s="238"/>
    </row>
    <row r="135" spans="1:3">
      <c r="A135" s="235">
        <v>2012302</v>
      </c>
      <c r="B135" s="237" t="s">
        <v>280</v>
      </c>
      <c r="C135" s="238"/>
    </row>
    <row r="136" spans="1:3">
      <c r="A136" s="235">
        <v>2012303</v>
      </c>
      <c r="B136" s="241" t="s">
        <v>281</v>
      </c>
      <c r="C136" s="238"/>
    </row>
    <row r="137" spans="1:3">
      <c r="A137" s="235">
        <v>2012304</v>
      </c>
      <c r="B137" s="241" t="s">
        <v>347</v>
      </c>
      <c r="C137" s="238"/>
    </row>
    <row r="138" spans="1:3">
      <c r="A138" s="235">
        <v>2012350</v>
      </c>
      <c r="B138" s="241" t="s">
        <v>288</v>
      </c>
      <c r="C138" s="238"/>
    </row>
    <row r="139" spans="1:3">
      <c r="A139" s="235">
        <v>2012399</v>
      </c>
      <c r="B139" s="132" t="s">
        <v>348</v>
      </c>
      <c r="C139" s="238"/>
    </row>
    <row r="140" spans="1:3">
      <c r="A140" s="235">
        <v>20125</v>
      </c>
      <c r="B140" s="237" t="s">
        <v>78</v>
      </c>
      <c r="C140" s="238"/>
    </row>
    <row r="141" spans="1:3">
      <c r="A141" s="235">
        <v>2012501</v>
      </c>
      <c r="B141" s="237" t="s">
        <v>279</v>
      </c>
      <c r="C141" s="238"/>
    </row>
    <row r="142" spans="1:3">
      <c r="A142" s="235">
        <v>2012502</v>
      </c>
      <c r="B142" s="241" t="s">
        <v>280</v>
      </c>
      <c r="C142" s="238"/>
    </row>
    <row r="143" spans="1:3">
      <c r="A143" s="235">
        <v>2012503</v>
      </c>
      <c r="B143" s="241" t="s">
        <v>281</v>
      </c>
      <c r="C143" s="238"/>
    </row>
    <row r="144" spans="1:3">
      <c r="A144" s="235">
        <v>2012504</v>
      </c>
      <c r="B144" s="241" t="s">
        <v>349</v>
      </c>
      <c r="C144" s="238"/>
    </row>
    <row r="145" spans="1:3">
      <c r="A145" s="235">
        <v>2012505</v>
      </c>
      <c r="B145" s="132" t="s">
        <v>350</v>
      </c>
      <c r="C145" s="238"/>
    </row>
    <row r="146" spans="1:3">
      <c r="A146" s="235">
        <v>2012550</v>
      </c>
      <c r="B146" s="237" t="s">
        <v>288</v>
      </c>
      <c r="C146" s="238"/>
    </row>
    <row r="147" spans="1:3">
      <c r="A147" s="235">
        <v>2012599</v>
      </c>
      <c r="B147" s="237" t="s">
        <v>351</v>
      </c>
      <c r="C147" s="238"/>
    </row>
    <row r="148" spans="1:3">
      <c r="A148" s="235">
        <v>20126</v>
      </c>
      <c r="B148" s="241" t="s">
        <v>79</v>
      </c>
      <c r="C148" s="238">
        <f>SUM(C149:C153)</f>
        <v>213</v>
      </c>
    </row>
    <row r="149" spans="1:3">
      <c r="A149" s="235">
        <v>2012601</v>
      </c>
      <c r="B149" s="241" t="s">
        <v>279</v>
      </c>
      <c r="C149" s="239">
        <v>204</v>
      </c>
    </row>
    <row r="150" spans="1:3">
      <c r="A150" s="235">
        <v>2012602</v>
      </c>
      <c r="B150" s="241" t="s">
        <v>280</v>
      </c>
      <c r="C150" s="239"/>
    </row>
    <row r="151" spans="1:3">
      <c r="A151" s="235">
        <v>2012603</v>
      </c>
      <c r="B151" s="237" t="s">
        <v>281</v>
      </c>
      <c r="C151" s="239"/>
    </row>
    <row r="152" spans="1:3">
      <c r="A152" s="235">
        <v>2012604</v>
      </c>
      <c r="B152" s="237" t="s">
        <v>352</v>
      </c>
      <c r="C152" s="239">
        <v>9</v>
      </c>
    </row>
    <row r="153" spans="1:3">
      <c r="A153" s="235">
        <v>2012699</v>
      </c>
      <c r="B153" s="237" t="s">
        <v>353</v>
      </c>
      <c r="C153" s="244"/>
    </row>
    <row r="154" spans="1:3">
      <c r="A154" s="235">
        <v>20128</v>
      </c>
      <c r="B154" s="241" t="s">
        <v>80</v>
      </c>
      <c r="C154" s="238">
        <f>SUM(C155:C160)</f>
        <v>150</v>
      </c>
    </row>
    <row r="155" spans="1:3">
      <c r="A155" s="235">
        <v>2012801</v>
      </c>
      <c r="B155" s="241" t="s">
        <v>279</v>
      </c>
      <c r="C155" s="239">
        <v>138</v>
      </c>
    </row>
    <row r="156" spans="1:3">
      <c r="A156" s="235">
        <v>2012802</v>
      </c>
      <c r="B156" s="241" t="s">
        <v>280</v>
      </c>
      <c r="C156" s="239">
        <v>12</v>
      </c>
    </row>
    <row r="157" spans="1:3">
      <c r="A157" s="235">
        <v>2012803</v>
      </c>
      <c r="B157" s="132" t="s">
        <v>281</v>
      </c>
      <c r="C157" s="239"/>
    </row>
    <row r="158" spans="1:3">
      <c r="A158" s="235">
        <v>2012804</v>
      </c>
      <c r="B158" s="237" t="s">
        <v>292</v>
      </c>
      <c r="C158" s="245"/>
    </row>
    <row r="159" spans="1:3">
      <c r="A159" s="235">
        <v>2012850</v>
      </c>
      <c r="B159" s="237" t="s">
        <v>288</v>
      </c>
      <c r="C159" s="239"/>
    </row>
    <row r="160" spans="1:3">
      <c r="A160" s="235">
        <v>2012899</v>
      </c>
      <c r="B160" s="237" t="s">
        <v>354</v>
      </c>
      <c r="C160" s="239"/>
    </row>
    <row r="161" spans="1:3">
      <c r="A161" s="235">
        <v>20129</v>
      </c>
      <c r="B161" s="241" t="s">
        <v>81</v>
      </c>
      <c r="C161" s="238">
        <f>SUM(C162:C167)</f>
        <v>335</v>
      </c>
    </row>
    <row r="162" spans="1:3">
      <c r="A162" s="235">
        <v>2012901</v>
      </c>
      <c r="B162" s="241" t="s">
        <v>279</v>
      </c>
      <c r="C162" s="239">
        <v>77</v>
      </c>
    </row>
    <row r="163" spans="1:3">
      <c r="A163" s="235">
        <v>2012902</v>
      </c>
      <c r="B163" s="241" t="s">
        <v>280</v>
      </c>
      <c r="C163" s="239">
        <v>14</v>
      </c>
    </row>
    <row r="164" spans="1:3">
      <c r="A164" s="235">
        <v>2012903</v>
      </c>
      <c r="B164" s="237" t="s">
        <v>281</v>
      </c>
      <c r="C164" s="239"/>
    </row>
    <row r="165" spans="1:3">
      <c r="A165" s="235">
        <v>2012906</v>
      </c>
      <c r="B165" s="237" t="s">
        <v>355</v>
      </c>
      <c r="C165" s="239">
        <v>244</v>
      </c>
    </row>
    <row r="166" spans="1:3">
      <c r="A166" s="235">
        <v>2012950</v>
      </c>
      <c r="B166" s="241" t="s">
        <v>288</v>
      </c>
      <c r="C166" s="239"/>
    </row>
    <row r="167" spans="1:3">
      <c r="A167" s="235">
        <v>2012999</v>
      </c>
      <c r="B167" s="241" t="s">
        <v>356</v>
      </c>
      <c r="C167" s="239"/>
    </row>
    <row r="168" spans="1:3">
      <c r="A168" s="235">
        <v>20131</v>
      </c>
      <c r="B168" s="241" t="s">
        <v>82</v>
      </c>
      <c r="C168" s="238">
        <f>SUM(C169:C174)</f>
        <v>1063</v>
      </c>
    </row>
    <row r="169" spans="1:3">
      <c r="A169" s="235">
        <v>2013101</v>
      </c>
      <c r="B169" s="241" t="s">
        <v>279</v>
      </c>
      <c r="C169" s="239">
        <v>886</v>
      </c>
    </row>
    <row r="170" spans="1:3">
      <c r="A170" s="235">
        <v>2013102</v>
      </c>
      <c r="B170" s="237" t="s">
        <v>280</v>
      </c>
      <c r="C170" s="239"/>
    </row>
    <row r="171" spans="1:3">
      <c r="A171" s="235">
        <v>2013103</v>
      </c>
      <c r="B171" s="237" t="s">
        <v>281</v>
      </c>
      <c r="C171" s="239">
        <v>94</v>
      </c>
    </row>
    <row r="172" spans="1:3">
      <c r="A172" s="235">
        <v>2013105</v>
      </c>
      <c r="B172" s="237" t="s">
        <v>357</v>
      </c>
      <c r="C172" s="239"/>
    </row>
    <row r="173" spans="1:3">
      <c r="A173" s="235">
        <v>2013150</v>
      </c>
      <c r="B173" s="241" t="s">
        <v>288</v>
      </c>
      <c r="C173" s="239">
        <v>76</v>
      </c>
    </row>
    <row r="174" spans="1:3">
      <c r="A174" s="235">
        <v>2013199</v>
      </c>
      <c r="B174" s="241" t="s">
        <v>358</v>
      </c>
      <c r="C174" s="239">
        <v>7</v>
      </c>
    </row>
    <row r="175" spans="1:3">
      <c r="A175" s="235">
        <v>20132</v>
      </c>
      <c r="B175" s="241" t="s">
        <v>83</v>
      </c>
      <c r="C175" s="238">
        <f>SUM(C176:C181)</f>
        <v>751</v>
      </c>
    </row>
    <row r="176" spans="1:3">
      <c r="A176" s="235">
        <v>2013201</v>
      </c>
      <c r="B176" s="237" t="s">
        <v>279</v>
      </c>
      <c r="C176" s="239">
        <v>562</v>
      </c>
    </row>
    <row r="177" spans="1:3">
      <c r="A177" s="235">
        <v>2013202</v>
      </c>
      <c r="B177" s="237" t="s">
        <v>280</v>
      </c>
      <c r="C177" s="239">
        <v>187</v>
      </c>
    </row>
    <row r="178" spans="1:3">
      <c r="A178" s="235">
        <v>2013203</v>
      </c>
      <c r="B178" s="237" t="s">
        <v>281</v>
      </c>
      <c r="C178" s="239"/>
    </row>
    <row r="179" spans="1:3">
      <c r="A179" s="235">
        <v>2013204</v>
      </c>
      <c r="B179" s="237" t="s">
        <v>359</v>
      </c>
      <c r="C179" s="239">
        <v>2</v>
      </c>
    </row>
    <row r="180" spans="1:3">
      <c r="A180" s="235">
        <v>2013250</v>
      </c>
      <c r="B180" s="237" t="s">
        <v>288</v>
      </c>
      <c r="C180" s="244"/>
    </row>
    <row r="181" spans="1:3">
      <c r="A181" s="235">
        <v>2013299</v>
      </c>
      <c r="B181" s="241" t="s">
        <v>360</v>
      </c>
      <c r="C181" s="244"/>
    </row>
    <row r="182" spans="1:3">
      <c r="A182" s="235">
        <v>20133</v>
      </c>
      <c r="B182" s="241" t="s">
        <v>84</v>
      </c>
      <c r="C182" s="238">
        <f>SUM(C183:C188)</f>
        <v>666</v>
      </c>
    </row>
    <row r="183" spans="1:3">
      <c r="A183" s="235">
        <v>2013301</v>
      </c>
      <c r="B183" s="132" t="s">
        <v>279</v>
      </c>
      <c r="C183" s="239">
        <v>333</v>
      </c>
    </row>
    <row r="184" spans="1:3">
      <c r="A184" s="235">
        <v>2013302</v>
      </c>
      <c r="B184" s="237" t="s">
        <v>280</v>
      </c>
      <c r="C184" s="239">
        <v>267</v>
      </c>
    </row>
    <row r="185" spans="1:3">
      <c r="A185" s="235">
        <v>2013303</v>
      </c>
      <c r="B185" s="237" t="s">
        <v>281</v>
      </c>
      <c r="C185" s="239"/>
    </row>
    <row r="186" spans="1:3">
      <c r="A186" s="235">
        <v>2013304</v>
      </c>
      <c r="B186" s="237" t="s">
        <v>361</v>
      </c>
      <c r="C186" s="239"/>
    </row>
    <row r="187" spans="1:3">
      <c r="A187" s="235">
        <v>2013350</v>
      </c>
      <c r="B187" s="237" t="s">
        <v>288</v>
      </c>
      <c r="C187" s="239">
        <v>66</v>
      </c>
    </row>
    <row r="188" spans="1:3">
      <c r="A188" s="235">
        <v>2013399</v>
      </c>
      <c r="B188" s="241" t="s">
        <v>362</v>
      </c>
      <c r="C188" s="243"/>
    </row>
    <row r="189" spans="1:3">
      <c r="A189" s="235">
        <v>20134</v>
      </c>
      <c r="B189" s="241" t="s">
        <v>85</v>
      </c>
      <c r="C189" s="238">
        <f>SUM(C190:C196)</f>
        <v>279</v>
      </c>
    </row>
    <row r="190" spans="1:3">
      <c r="A190" s="235">
        <v>2013401</v>
      </c>
      <c r="B190" s="241" t="s">
        <v>279</v>
      </c>
      <c r="C190" s="239">
        <v>234</v>
      </c>
    </row>
    <row r="191" spans="1:3">
      <c r="A191" s="235">
        <v>2013402</v>
      </c>
      <c r="B191" s="237" t="s">
        <v>280</v>
      </c>
      <c r="C191" s="239">
        <v>12</v>
      </c>
    </row>
    <row r="192" spans="1:3">
      <c r="A192" s="235">
        <v>2013403</v>
      </c>
      <c r="B192" s="237" t="s">
        <v>281</v>
      </c>
      <c r="C192" s="239"/>
    </row>
    <row r="193" spans="1:3">
      <c r="A193" s="235">
        <v>2013404</v>
      </c>
      <c r="B193" s="237" t="s">
        <v>363</v>
      </c>
      <c r="C193" s="239">
        <v>14</v>
      </c>
    </row>
    <row r="194" spans="1:3">
      <c r="A194" s="235">
        <v>2013405</v>
      </c>
      <c r="B194" s="237" t="s">
        <v>364</v>
      </c>
      <c r="C194" s="239">
        <v>5</v>
      </c>
    </row>
    <row r="195" spans="1:3">
      <c r="A195" s="235">
        <v>2013450</v>
      </c>
      <c r="B195" s="237" t="s">
        <v>288</v>
      </c>
      <c r="C195" s="245"/>
    </row>
    <row r="196" spans="1:3">
      <c r="A196" s="235">
        <v>2013499</v>
      </c>
      <c r="B196" s="241" t="s">
        <v>365</v>
      </c>
      <c r="C196" s="239">
        <v>14</v>
      </c>
    </row>
    <row r="197" spans="1:3">
      <c r="A197" s="235">
        <v>20135</v>
      </c>
      <c r="B197" s="241" t="s">
        <v>86</v>
      </c>
      <c r="C197" s="238"/>
    </row>
    <row r="198" spans="1:3">
      <c r="A198" s="235">
        <v>2013501</v>
      </c>
      <c r="B198" s="241" t="s">
        <v>279</v>
      </c>
      <c r="C198" s="238"/>
    </row>
    <row r="199" spans="1:3">
      <c r="A199" s="235">
        <v>2013502</v>
      </c>
      <c r="B199" s="132" t="s">
        <v>280</v>
      </c>
      <c r="C199" s="238"/>
    </row>
    <row r="200" spans="1:3">
      <c r="A200" s="235">
        <v>2013503</v>
      </c>
      <c r="B200" s="237" t="s">
        <v>281</v>
      </c>
      <c r="C200" s="246"/>
    </row>
    <row r="201" spans="1:3">
      <c r="A201" s="235">
        <v>2013550</v>
      </c>
      <c r="B201" s="237" t="s">
        <v>288</v>
      </c>
      <c r="C201" s="246"/>
    </row>
    <row r="202" spans="1:3">
      <c r="A202" s="235">
        <v>2013599</v>
      </c>
      <c r="B202" s="237" t="s">
        <v>366</v>
      </c>
      <c r="C202" s="246"/>
    </row>
    <row r="203" spans="1:3">
      <c r="A203" s="235">
        <v>20136</v>
      </c>
      <c r="B203" s="241" t="s">
        <v>87</v>
      </c>
      <c r="C203" s="238">
        <f>SUM(C204:C208)</f>
        <v>340</v>
      </c>
    </row>
    <row r="204" spans="1:3">
      <c r="A204" s="235">
        <v>2013601</v>
      </c>
      <c r="B204" s="241" t="s">
        <v>279</v>
      </c>
      <c r="C204" s="247">
        <v>290</v>
      </c>
    </row>
    <row r="205" spans="1:3">
      <c r="A205" s="235">
        <v>2013602</v>
      </c>
      <c r="B205" s="241" t="s">
        <v>280</v>
      </c>
      <c r="C205" s="247">
        <v>50</v>
      </c>
    </row>
    <row r="206" spans="1:3">
      <c r="A206" s="235">
        <v>2013603</v>
      </c>
      <c r="B206" s="237" t="s">
        <v>281</v>
      </c>
      <c r="C206" s="248"/>
    </row>
    <row r="207" spans="1:3">
      <c r="A207" s="235">
        <v>2013650</v>
      </c>
      <c r="B207" s="237" t="s">
        <v>288</v>
      </c>
      <c r="C207" s="248"/>
    </row>
    <row r="208" spans="1:3">
      <c r="A208" s="235">
        <v>2013699</v>
      </c>
      <c r="B208" s="237" t="s">
        <v>367</v>
      </c>
      <c r="C208" s="248"/>
    </row>
    <row r="209" spans="1:3">
      <c r="A209" s="235">
        <v>20137</v>
      </c>
      <c r="B209" s="237" t="s">
        <v>88</v>
      </c>
      <c r="C209" s="238"/>
    </row>
    <row r="210" spans="1:3">
      <c r="A210" s="235">
        <v>2013701</v>
      </c>
      <c r="B210" s="237" t="s">
        <v>279</v>
      </c>
      <c r="C210" s="248"/>
    </row>
    <row r="211" spans="1:3">
      <c r="A211" s="235">
        <v>2013702</v>
      </c>
      <c r="B211" s="237" t="s">
        <v>280</v>
      </c>
      <c r="C211" s="248"/>
    </row>
    <row r="212" spans="1:3">
      <c r="A212" s="235">
        <v>2013703</v>
      </c>
      <c r="B212" s="237" t="s">
        <v>281</v>
      </c>
      <c r="C212" s="246"/>
    </row>
    <row r="213" spans="1:3">
      <c r="A213" s="235">
        <v>2013704</v>
      </c>
      <c r="B213" s="237" t="s">
        <v>368</v>
      </c>
      <c r="C213" s="246"/>
    </row>
    <row r="214" spans="1:3">
      <c r="A214" s="235">
        <v>2013750</v>
      </c>
      <c r="B214" s="237" t="s">
        <v>288</v>
      </c>
      <c r="C214" s="246"/>
    </row>
    <row r="215" spans="1:3">
      <c r="A215" s="235">
        <v>2013799</v>
      </c>
      <c r="B215" s="237" t="s">
        <v>369</v>
      </c>
      <c r="C215" s="246"/>
    </row>
    <row r="216" spans="1:3">
      <c r="A216" s="235">
        <v>20138</v>
      </c>
      <c r="B216" s="237" t="s">
        <v>89</v>
      </c>
      <c r="C216" s="238">
        <f>SUM(C217:C230)</f>
        <v>2914</v>
      </c>
    </row>
    <row r="217" spans="1:3">
      <c r="A217" s="235">
        <v>2013801</v>
      </c>
      <c r="B217" s="237" t="s">
        <v>279</v>
      </c>
      <c r="C217" s="239">
        <v>2705</v>
      </c>
    </row>
    <row r="218" spans="1:3">
      <c r="A218" s="235">
        <v>2013802</v>
      </c>
      <c r="B218" s="237" t="s">
        <v>280</v>
      </c>
      <c r="C218" s="239">
        <v>113</v>
      </c>
    </row>
    <row r="219" spans="1:3">
      <c r="A219" s="235">
        <v>2013803</v>
      </c>
      <c r="B219" s="237" t="s">
        <v>281</v>
      </c>
      <c r="C219" s="239"/>
    </row>
    <row r="220" spans="1:3">
      <c r="A220" s="235">
        <v>2013804</v>
      </c>
      <c r="B220" s="237" t="s">
        <v>370</v>
      </c>
      <c r="C220" s="239">
        <v>30</v>
      </c>
    </row>
    <row r="221" spans="1:3">
      <c r="A221" s="235">
        <v>2013805</v>
      </c>
      <c r="B221" s="237" t="s">
        <v>371</v>
      </c>
      <c r="C221" s="239">
        <v>51</v>
      </c>
    </row>
    <row r="222" spans="1:3">
      <c r="A222" s="235">
        <v>2013808</v>
      </c>
      <c r="B222" s="237" t="s">
        <v>315</v>
      </c>
      <c r="C222" s="239">
        <v>3</v>
      </c>
    </row>
    <row r="223" spans="1:3">
      <c r="A223" s="235">
        <v>2013810</v>
      </c>
      <c r="B223" s="237" t="s">
        <v>372</v>
      </c>
      <c r="C223" s="239"/>
    </row>
    <row r="224" spans="1:3">
      <c r="A224" s="235">
        <v>2013812</v>
      </c>
      <c r="B224" s="237" t="s">
        <v>373</v>
      </c>
      <c r="C224" s="239">
        <v>3</v>
      </c>
    </row>
    <row r="225" spans="1:3">
      <c r="A225" s="235">
        <v>2013813</v>
      </c>
      <c r="B225" s="237" t="s">
        <v>374</v>
      </c>
      <c r="C225" s="239"/>
    </row>
    <row r="226" spans="1:3">
      <c r="A226" s="235">
        <v>2013814</v>
      </c>
      <c r="B226" s="237" t="s">
        <v>375</v>
      </c>
      <c r="C226" s="239">
        <v>1</v>
      </c>
    </row>
    <row r="227" spans="1:3">
      <c r="A227" s="235">
        <v>2013815</v>
      </c>
      <c r="B227" s="237" t="s">
        <v>376</v>
      </c>
      <c r="C227" s="239"/>
    </row>
    <row r="228" spans="1:3">
      <c r="A228" s="235">
        <v>2013816</v>
      </c>
      <c r="B228" s="237" t="s">
        <v>377</v>
      </c>
      <c r="C228" s="239">
        <v>5</v>
      </c>
    </row>
    <row r="229" spans="1:3">
      <c r="A229" s="235">
        <v>2013850</v>
      </c>
      <c r="B229" s="237" t="s">
        <v>288</v>
      </c>
      <c r="C229" s="239">
        <v>3</v>
      </c>
    </row>
    <row r="230" spans="1:3">
      <c r="A230" s="235">
        <v>2013899</v>
      </c>
      <c r="B230" s="237" t="s">
        <v>378</v>
      </c>
      <c r="C230" s="239"/>
    </row>
    <row r="231" spans="1:3">
      <c r="A231" s="235">
        <v>20199</v>
      </c>
      <c r="B231" s="237" t="s">
        <v>90</v>
      </c>
      <c r="C231" s="238">
        <v>1029</v>
      </c>
    </row>
    <row r="232" spans="1:3">
      <c r="A232" s="235">
        <v>2019901</v>
      </c>
      <c r="B232" s="241" t="s">
        <v>379</v>
      </c>
      <c r="C232" s="244"/>
    </row>
    <row r="233" spans="1:3">
      <c r="A233" s="235">
        <v>2019999</v>
      </c>
      <c r="B233" s="241" t="s">
        <v>380</v>
      </c>
      <c r="C233" s="243">
        <v>1029</v>
      </c>
    </row>
    <row r="234" spans="1:3">
      <c r="A234" s="235">
        <v>202</v>
      </c>
      <c r="B234" s="132" t="s">
        <v>381</v>
      </c>
      <c r="C234" s="238"/>
    </row>
    <row r="235" spans="1:3">
      <c r="A235" s="235">
        <v>20205</v>
      </c>
      <c r="B235" s="237" t="s">
        <v>92</v>
      </c>
      <c r="C235" s="238"/>
    </row>
    <row r="236" spans="1:3">
      <c r="A236" s="235">
        <v>20206</v>
      </c>
      <c r="B236" s="237" t="s">
        <v>382</v>
      </c>
      <c r="C236" s="238"/>
    </row>
    <row r="237" spans="1:3">
      <c r="A237" s="235">
        <v>20299</v>
      </c>
      <c r="B237" s="237" t="s">
        <v>93</v>
      </c>
      <c r="C237" s="238"/>
    </row>
    <row r="238" spans="1:3">
      <c r="A238" s="235">
        <v>203</v>
      </c>
      <c r="B238" s="132" t="s">
        <v>383</v>
      </c>
      <c r="C238" s="236">
        <f>C239+C247</f>
        <v>170</v>
      </c>
    </row>
    <row r="239" spans="1:3">
      <c r="A239" s="235">
        <v>20306</v>
      </c>
      <c r="B239" s="241" t="s">
        <v>95</v>
      </c>
      <c r="C239" s="238">
        <f>SUM(C240:C248)</f>
        <v>170</v>
      </c>
    </row>
    <row r="240" spans="1:3">
      <c r="A240" s="235">
        <v>2030601</v>
      </c>
      <c r="B240" s="241" t="s">
        <v>384</v>
      </c>
      <c r="C240" s="239">
        <v>3</v>
      </c>
    </row>
    <row r="241" spans="1:3">
      <c r="A241" s="235">
        <v>2030602</v>
      </c>
      <c r="B241" s="237" t="s">
        <v>385</v>
      </c>
      <c r="C241" s="239"/>
    </row>
    <row r="242" spans="1:3">
      <c r="A242" s="235">
        <v>2030603</v>
      </c>
      <c r="B242" s="237" t="s">
        <v>386</v>
      </c>
      <c r="C242" s="239">
        <v>131</v>
      </c>
    </row>
    <row r="243" spans="1:3">
      <c r="A243" s="235">
        <v>2030604</v>
      </c>
      <c r="B243" s="237" t="s">
        <v>387</v>
      </c>
      <c r="C243" s="239"/>
    </row>
    <row r="244" spans="1:3">
      <c r="A244" s="235">
        <v>2030607</v>
      </c>
      <c r="B244" s="237" t="s">
        <v>388</v>
      </c>
      <c r="C244" s="239"/>
    </row>
    <row r="245" spans="1:3">
      <c r="A245" s="235">
        <v>2030608</v>
      </c>
      <c r="B245" s="241" t="s">
        <v>389</v>
      </c>
      <c r="C245" s="239">
        <v>36</v>
      </c>
    </row>
    <row r="246" spans="1:3">
      <c r="A246" s="235">
        <v>2030699</v>
      </c>
      <c r="B246" s="241" t="s">
        <v>390</v>
      </c>
      <c r="C246" s="244"/>
    </row>
    <row r="247" spans="1:3">
      <c r="A247" s="235">
        <v>20399</v>
      </c>
      <c r="B247" s="241" t="s">
        <v>96</v>
      </c>
      <c r="C247" s="244"/>
    </row>
    <row r="248" spans="1:3">
      <c r="A248" s="249">
        <v>2039999</v>
      </c>
      <c r="B248" s="241" t="s">
        <v>391</v>
      </c>
      <c r="C248" s="244"/>
    </row>
    <row r="249" s="150" customFormat="1" spans="1:3">
      <c r="A249" s="235">
        <v>204</v>
      </c>
      <c r="B249" s="132" t="s">
        <v>392</v>
      </c>
      <c r="C249" s="236">
        <f>SUM(C250,C253,C264,C271,C279,C288,C302,C312,C322,C330,C336)</f>
        <v>13190</v>
      </c>
    </row>
    <row r="250" spans="1:3">
      <c r="A250" s="235">
        <v>20401</v>
      </c>
      <c r="B250" s="237" t="s">
        <v>98</v>
      </c>
      <c r="C250" s="238">
        <v>215</v>
      </c>
    </row>
    <row r="251" spans="1:3">
      <c r="A251" s="235">
        <v>2040101</v>
      </c>
      <c r="B251" s="237" t="s">
        <v>393</v>
      </c>
      <c r="C251" s="239">
        <v>215</v>
      </c>
    </row>
    <row r="252" spans="1:3">
      <c r="A252" s="235">
        <v>2040199</v>
      </c>
      <c r="B252" s="241" t="s">
        <v>394</v>
      </c>
      <c r="C252" s="238"/>
    </row>
    <row r="253" spans="1:3">
      <c r="A253" s="235">
        <v>20402</v>
      </c>
      <c r="B253" s="241" t="s">
        <v>99</v>
      </c>
      <c r="C253" s="238">
        <f>SUM(C254:C263)</f>
        <v>11311</v>
      </c>
    </row>
    <row r="254" spans="1:3">
      <c r="A254" s="235">
        <v>2040201</v>
      </c>
      <c r="B254" s="241" t="s">
        <v>279</v>
      </c>
      <c r="C254" s="239">
        <v>6646</v>
      </c>
    </row>
    <row r="255" spans="1:3">
      <c r="A255" s="235">
        <v>2040202</v>
      </c>
      <c r="B255" s="241" t="s">
        <v>280</v>
      </c>
      <c r="C255" s="239">
        <v>1964</v>
      </c>
    </row>
    <row r="256" spans="1:3">
      <c r="A256" s="235">
        <v>2040203</v>
      </c>
      <c r="B256" s="241" t="s">
        <v>281</v>
      </c>
      <c r="C256" s="239"/>
    </row>
    <row r="257" spans="1:3">
      <c r="A257" s="235">
        <v>2040219</v>
      </c>
      <c r="B257" s="241" t="s">
        <v>315</v>
      </c>
      <c r="C257" s="239"/>
    </row>
    <row r="258" spans="1:3">
      <c r="A258" s="235">
        <v>2040220</v>
      </c>
      <c r="B258" s="241" t="s">
        <v>395</v>
      </c>
      <c r="C258" s="239"/>
    </row>
    <row r="259" spans="1:3">
      <c r="A259" s="235">
        <v>2040221</v>
      </c>
      <c r="B259" s="241" t="s">
        <v>396</v>
      </c>
      <c r="C259" s="239"/>
    </row>
    <row r="260" spans="1:3">
      <c r="A260" s="235">
        <v>2040222</v>
      </c>
      <c r="B260" s="241" t="s">
        <v>397</v>
      </c>
      <c r="C260" s="239"/>
    </row>
    <row r="261" spans="1:3">
      <c r="A261" s="235">
        <v>2040223</v>
      </c>
      <c r="B261" s="241" t="s">
        <v>398</v>
      </c>
      <c r="C261" s="239"/>
    </row>
    <row r="262" spans="1:3">
      <c r="A262" s="235">
        <v>2040250</v>
      </c>
      <c r="B262" s="241" t="s">
        <v>288</v>
      </c>
      <c r="C262" s="243"/>
    </row>
    <row r="263" spans="1:3">
      <c r="A263" s="235">
        <v>2040299</v>
      </c>
      <c r="B263" s="241" t="s">
        <v>399</v>
      </c>
      <c r="C263" s="239">
        <v>2701</v>
      </c>
    </row>
    <row r="264" spans="1:3">
      <c r="A264" s="235">
        <v>20403</v>
      </c>
      <c r="B264" s="237" t="s">
        <v>100</v>
      </c>
      <c r="C264" s="238"/>
    </row>
    <row r="265" spans="1:3">
      <c r="A265" s="235">
        <v>2040301</v>
      </c>
      <c r="B265" s="237" t="s">
        <v>279</v>
      </c>
      <c r="C265" s="238"/>
    </row>
    <row r="266" spans="1:3">
      <c r="A266" s="235">
        <v>2040302</v>
      </c>
      <c r="B266" s="237" t="s">
        <v>280</v>
      </c>
      <c r="C266" s="238"/>
    </row>
    <row r="267" spans="1:3">
      <c r="A267" s="235">
        <v>2040303</v>
      </c>
      <c r="B267" s="241" t="s">
        <v>281</v>
      </c>
      <c r="C267" s="238"/>
    </row>
    <row r="268" spans="1:3">
      <c r="A268" s="235">
        <v>2040304</v>
      </c>
      <c r="B268" s="241" t="s">
        <v>400</v>
      </c>
      <c r="C268" s="238"/>
    </row>
    <row r="269" spans="1:3">
      <c r="A269" s="235">
        <v>2040350</v>
      </c>
      <c r="B269" s="241" t="s">
        <v>288</v>
      </c>
      <c r="C269" s="238"/>
    </row>
    <row r="270" spans="1:3">
      <c r="A270" s="235">
        <v>2040399</v>
      </c>
      <c r="B270" s="132" t="s">
        <v>401</v>
      </c>
      <c r="C270" s="238"/>
    </row>
    <row r="271" spans="1:3">
      <c r="A271" s="235">
        <v>20404</v>
      </c>
      <c r="B271" s="237" t="s">
        <v>101</v>
      </c>
      <c r="C271" s="238"/>
    </row>
    <row r="272" spans="1:3">
      <c r="A272" s="235">
        <v>2040401</v>
      </c>
      <c r="B272" s="237" t="s">
        <v>279</v>
      </c>
      <c r="C272" s="238"/>
    </row>
    <row r="273" spans="1:3">
      <c r="A273" s="235">
        <v>2040402</v>
      </c>
      <c r="B273" s="237" t="s">
        <v>280</v>
      </c>
      <c r="C273" s="238"/>
    </row>
    <row r="274" spans="1:3">
      <c r="A274" s="235">
        <v>2040403</v>
      </c>
      <c r="B274" s="241" t="s">
        <v>281</v>
      </c>
      <c r="C274" s="238"/>
    </row>
    <row r="275" spans="1:3">
      <c r="A275" s="235">
        <v>2040409</v>
      </c>
      <c r="B275" s="241" t="s">
        <v>402</v>
      </c>
      <c r="C275" s="238"/>
    </row>
    <row r="276" spans="1:3">
      <c r="A276" s="235">
        <v>2040410</v>
      </c>
      <c r="B276" s="241" t="s">
        <v>403</v>
      </c>
      <c r="C276" s="238"/>
    </row>
    <row r="277" spans="1:3">
      <c r="A277" s="235">
        <v>2040450</v>
      </c>
      <c r="B277" s="241" t="s">
        <v>288</v>
      </c>
      <c r="C277" s="238"/>
    </row>
    <row r="278" spans="1:3">
      <c r="A278" s="235">
        <v>2040499</v>
      </c>
      <c r="B278" s="241" t="s">
        <v>404</v>
      </c>
      <c r="C278" s="238"/>
    </row>
    <row r="279" spans="1:3">
      <c r="A279" s="235">
        <v>20405</v>
      </c>
      <c r="B279" s="132" t="s">
        <v>102</v>
      </c>
      <c r="C279" s="238"/>
    </row>
    <row r="280" spans="1:3">
      <c r="A280" s="235">
        <v>2040501</v>
      </c>
      <c r="B280" s="237" t="s">
        <v>279</v>
      </c>
      <c r="C280" s="238"/>
    </row>
    <row r="281" spans="1:3">
      <c r="A281" s="235">
        <v>2040502</v>
      </c>
      <c r="B281" s="237" t="s">
        <v>280</v>
      </c>
      <c r="C281" s="238"/>
    </row>
    <row r="282" spans="1:3">
      <c r="A282" s="235">
        <v>2040503</v>
      </c>
      <c r="B282" s="237" t="s">
        <v>281</v>
      </c>
      <c r="C282" s="238"/>
    </row>
    <row r="283" spans="1:3">
      <c r="A283" s="235">
        <v>2040504</v>
      </c>
      <c r="B283" s="241" t="s">
        <v>405</v>
      </c>
      <c r="C283" s="238"/>
    </row>
    <row r="284" spans="1:3">
      <c r="A284" s="235">
        <v>2040505</v>
      </c>
      <c r="B284" s="241" t="s">
        <v>406</v>
      </c>
      <c r="C284" s="238"/>
    </row>
    <row r="285" spans="1:3">
      <c r="A285" s="235">
        <v>2040506</v>
      </c>
      <c r="B285" s="241" t="s">
        <v>407</v>
      </c>
      <c r="C285" s="238"/>
    </row>
    <row r="286" spans="1:3">
      <c r="A286" s="235">
        <v>2040550</v>
      </c>
      <c r="B286" s="237" t="s">
        <v>288</v>
      </c>
      <c r="C286" s="238"/>
    </row>
    <row r="287" spans="1:3">
      <c r="A287" s="235">
        <v>2040599</v>
      </c>
      <c r="B287" s="237" t="s">
        <v>408</v>
      </c>
      <c r="C287" s="238"/>
    </row>
    <row r="288" spans="1:3">
      <c r="A288" s="235">
        <v>20406</v>
      </c>
      <c r="B288" s="237" t="s">
        <v>103</v>
      </c>
      <c r="C288" s="238">
        <f>SUM(C289:C301)</f>
        <v>976</v>
      </c>
    </row>
    <row r="289" spans="1:3">
      <c r="A289" s="235">
        <v>2040601</v>
      </c>
      <c r="B289" s="241" t="s">
        <v>279</v>
      </c>
      <c r="C289" s="242">
        <v>871</v>
      </c>
    </row>
    <row r="290" spans="1:3">
      <c r="A290" s="235">
        <v>2040602</v>
      </c>
      <c r="B290" s="241" t="s">
        <v>280</v>
      </c>
      <c r="C290" s="242">
        <v>51</v>
      </c>
    </row>
    <row r="291" spans="1:3">
      <c r="A291" s="235">
        <v>2040603</v>
      </c>
      <c r="B291" s="241" t="s">
        <v>281</v>
      </c>
      <c r="C291" s="242"/>
    </row>
    <row r="292" spans="1:3">
      <c r="A292" s="235">
        <v>2040604</v>
      </c>
      <c r="B292" s="132" t="s">
        <v>409</v>
      </c>
      <c r="C292" s="242"/>
    </row>
    <row r="293" spans="1:3">
      <c r="A293" s="235">
        <v>2040605</v>
      </c>
      <c r="B293" s="237" t="s">
        <v>410</v>
      </c>
      <c r="C293" s="242"/>
    </row>
    <row r="294" spans="1:3">
      <c r="A294" s="235">
        <v>2040606</v>
      </c>
      <c r="B294" s="237" t="s">
        <v>411</v>
      </c>
      <c r="C294" s="242"/>
    </row>
    <row r="295" spans="1:3">
      <c r="A295" s="235">
        <v>2040607</v>
      </c>
      <c r="B295" s="237" t="s">
        <v>412</v>
      </c>
      <c r="C295" s="242">
        <v>29</v>
      </c>
    </row>
    <row r="296" spans="1:3">
      <c r="A296" s="235">
        <v>2040608</v>
      </c>
      <c r="B296" s="241" t="s">
        <v>413</v>
      </c>
      <c r="C296" s="242"/>
    </row>
    <row r="297" spans="1:3">
      <c r="A297" s="235">
        <v>2040610</v>
      </c>
      <c r="B297" s="241" t="s">
        <v>414</v>
      </c>
      <c r="C297" s="242"/>
    </row>
    <row r="298" spans="1:3">
      <c r="A298" s="235">
        <v>2040612</v>
      </c>
      <c r="B298" s="241" t="s">
        <v>415</v>
      </c>
      <c r="C298" s="242"/>
    </row>
    <row r="299" spans="1:3">
      <c r="A299" s="235">
        <v>2040613</v>
      </c>
      <c r="B299" s="241" t="s">
        <v>315</v>
      </c>
      <c r="C299" s="242"/>
    </row>
    <row r="300" spans="1:3">
      <c r="A300" s="235">
        <v>2040650</v>
      </c>
      <c r="B300" s="241" t="s">
        <v>288</v>
      </c>
      <c r="C300" s="242"/>
    </row>
    <row r="301" spans="1:3">
      <c r="A301" s="235">
        <v>2040699</v>
      </c>
      <c r="B301" s="237" t="s">
        <v>416</v>
      </c>
      <c r="C301" s="242">
        <v>25</v>
      </c>
    </row>
    <row r="302" spans="1:3">
      <c r="A302" s="235">
        <v>20407</v>
      </c>
      <c r="B302" s="237" t="s">
        <v>104</v>
      </c>
      <c r="C302" s="238">
        <v>18</v>
      </c>
    </row>
    <row r="303" spans="1:3">
      <c r="A303" s="235">
        <v>2040701</v>
      </c>
      <c r="B303" s="237" t="s">
        <v>279</v>
      </c>
      <c r="C303" s="238"/>
    </row>
    <row r="304" spans="1:3">
      <c r="A304" s="235">
        <v>2040702</v>
      </c>
      <c r="B304" s="241" t="s">
        <v>280</v>
      </c>
      <c r="C304" s="238"/>
    </row>
    <row r="305" spans="1:3">
      <c r="A305" s="235">
        <v>2040703</v>
      </c>
      <c r="B305" s="241" t="s">
        <v>281</v>
      </c>
      <c r="C305" s="238"/>
    </row>
    <row r="306" spans="1:3">
      <c r="A306" s="235">
        <v>2040704</v>
      </c>
      <c r="B306" s="241" t="s">
        <v>417</v>
      </c>
      <c r="C306" s="243">
        <v>18</v>
      </c>
    </row>
    <row r="307" spans="1:3">
      <c r="A307" s="235">
        <v>2040705</v>
      </c>
      <c r="B307" s="132" t="s">
        <v>418</v>
      </c>
      <c r="C307" s="238"/>
    </row>
    <row r="308" spans="1:3">
      <c r="A308" s="235">
        <v>2040706</v>
      </c>
      <c r="B308" s="237" t="s">
        <v>419</v>
      </c>
      <c r="C308" s="238"/>
    </row>
    <row r="309" spans="1:3">
      <c r="A309" s="235">
        <v>2040707</v>
      </c>
      <c r="B309" s="237" t="s">
        <v>315</v>
      </c>
      <c r="C309" s="238"/>
    </row>
    <row r="310" spans="1:3">
      <c r="A310" s="235">
        <v>2040750</v>
      </c>
      <c r="B310" s="237" t="s">
        <v>288</v>
      </c>
      <c r="C310" s="238"/>
    </row>
    <row r="311" spans="1:3">
      <c r="A311" s="235">
        <v>2040799</v>
      </c>
      <c r="B311" s="237" t="s">
        <v>420</v>
      </c>
      <c r="C311" s="238"/>
    </row>
    <row r="312" spans="1:3">
      <c r="A312" s="235">
        <v>20408</v>
      </c>
      <c r="B312" s="241" t="s">
        <v>105</v>
      </c>
      <c r="C312" s="238"/>
    </row>
    <row r="313" spans="1:3">
      <c r="A313" s="235">
        <v>2040801</v>
      </c>
      <c r="B313" s="241" t="s">
        <v>279</v>
      </c>
      <c r="C313" s="238"/>
    </row>
    <row r="314" spans="1:3">
      <c r="A314" s="235">
        <v>2040802</v>
      </c>
      <c r="B314" s="241" t="s">
        <v>280</v>
      </c>
      <c r="C314" s="238"/>
    </row>
    <row r="315" spans="1:3">
      <c r="A315" s="235">
        <v>2040803</v>
      </c>
      <c r="B315" s="237" t="s">
        <v>281</v>
      </c>
      <c r="C315" s="238"/>
    </row>
    <row r="316" spans="1:3">
      <c r="A316" s="235">
        <v>2040804</v>
      </c>
      <c r="B316" s="237" t="s">
        <v>421</v>
      </c>
      <c r="C316" s="238"/>
    </row>
    <row r="317" spans="1:3">
      <c r="A317" s="235">
        <v>2040805</v>
      </c>
      <c r="B317" s="237" t="s">
        <v>422</v>
      </c>
      <c r="C317" s="238"/>
    </row>
    <row r="318" spans="1:3">
      <c r="A318" s="235">
        <v>2040806</v>
      </c>
      <c r="B318" s="241" t="s">
        <v>423</v>
      </c>
      <c r="C318" s="238"/>
    </row>
    <row r="319" spans="1:3">
      <c r="A319" s="235">
        <v>2040807</v>
      </c>
      <c r="B319" s="241" t="s">
        <v>315</v>
      </c>
      <c r="C319" s="238"/>
    </row>
    <row r="320" spans="1:3">
      <c r="A320" s="235">
        <v>2040850</v>
      </c>
      <c r="B320" s="241" t="s">
        <v>288</v>
      </c>
      <c r="C320" s="238"/>
    </row>
    <row r="321" spans="1:3">
      <c r="A321" s="235">
        <v>2040899</v>
      </c>
      <c r="B321" s="241" t="s">
        <v>424</v>
      </c>
      <c r="C321" s="238"/>
    </row>
    <row r="322" spans="1:3">
      <c r="A322" s="235">
        <v>20409</v>
      </c>
      <c r="B322" s="132" t="s">
        <v>106</v>
      </c>
      <c r="C322" s="238"/>
    </row>
    <row r="323" spans="1:3">
      <c r="A323" s="235">
        <v>2040901</v>
      </c>
      <c r="B323" s="237" t="s">
        <v>279</v>
      </c>
      <c r="C323" s="238"/>
    </row>
    <row r="324" spans="1:3">
      <c r="A324" s="235">
        <v>2040902</v>
      </c>
      <c r="B324" s="237" t="s">
        <v>280</v>
      </c>
      <c r="C324" s="238"/>
    </row>
    <row r="325" spans="1:3">
      <c r="A325" s="235">
        <v>2040903</v>
      </c>
      <c r="B325" s="237" t="s">
        <v>281</v>
      </c>
      <c r="C325" s="238"/>
    </row>
    <row r="326" spans="1:3">
      <c r="A326" s="235">
        <v>2040904</v>
      </c>
      <c r="B326" s="241" t="s">
        <v>425</v>
      </c>
      <c r="C326" s="238"/>
    </row>
    <row r="327" spans="1:3">
      <c r="A327" s="235">
        <v>2040905</v>
      </c>
      <c r="B327" s="241" t="s">
        <v>426</v>
      </c>
      <c r="C327" s="238"/>
    </row>
    <row r="328" spans="1:3">
      <c r="A328" s="235">
        <v>2040950</v>
      </c>
      <c r="B328" s="241" t="s">
        <v>288</v>
      </c>
      <c r="C328" s="238"/>
    </row>
    <row r="329" spans="1:3">
      <c r="A329" s="235">
        <v>2040999</v>
      </c>
      <c r="B329" s="237" t="s">
        <v>427</v>
      </c>
      <c r="C329" s="238"/>
    </row>
    <row r="330" spans="1:3">
      <c r="A330" s="235">
        <v>20410</v>
      </c>
      <c r="B330" s="237" t="s">
        <v>107</v>
      </c>
      <c r="C330" s="238"/>
    </row>
    <row r="331" spans="1:3">
      <c r="A331" s="235">
        <v>2041001</v>
      </c>
      <c r="B331" s="237" t="s">
        <v>279</v>
      </c>
      <c r="C331" s="238"/>
    </row>
    <row r="332" spans="1:3">
      <c r="A332" s="235">
        <v>2041002</v>
      </c>
      <c r="B332" s="241" t="s">
        <v>280</v>
      </c>
      <c r="C332" s="238"/>
    </row>
    <row r="333" spans="1:3">
      <c r="A333" s="235">
        <v>2041006</v>
      </c>
      <c r="B333" s="237" t="s">
        <v>315</v>
      </c>
      <c r="C333" s="238"/>
    </row>
    <row r="334" spans="1:3">
      <c r="A334" s="235">
        <v>2041007</v>
      </c>
      <c r="B334" s="241" t="s">
        <v>428</v>
      </c>
      <c r="C334" s="238"/>
    </row>
    <row r="335" spans="1:3">
      <c r="A335" s="235">
        <v>2041099</v>
      </c>
      <c r="B335" s="237" t="s">
        <v>429</v>
      </c>
      <c r="C335" s="238"/>
    </row>
    <row r="336" spans="1:3">
      <c r="A336" s="235">
        <v>20499</v>
      </c>
      <c r="B336" s="237" t="s">
        <v>108</v>
      </c>
      <c r="C336" s="238">
        <v>670</v>
      </c>
    </row>
    <row r="337" spans="1:3">
      <c r="A337" s="235">
        <v>2049902</v>
      </c>
      <c r="B337" s="237" t="s">
        <v>430</v>
      </c>
      <c r="C337" s="238"/>
    </row>
    <row r="338" spans="1:3">
      <c r="A338" s="235">
        <v>2049999</v>
      </c>
      <c r="B338" s="237" t="s">
        <v>431</v>
      </c>
      <c r="C338" s="243">
        <v>670</v>
      </c>
    </row>
    <row r="339" spans="1:3">
      <c r="A339" s="235">
        <v>205</v>
      </c>
      <c r="B339" s="132" t="s">
        <v>432</v>
      </c>
      <c r="C339" s="236">
        <v>73428</v>
      </c>
    </row>
    <row r="340" spans="1:3">
      <c r="A340" s="235">
        <v>20501</v>
      </c>
      <c r="B340" s="241" t="s">
        <v>110</v>
      </c>
      <c r="C340" s="238">
        <f>SUM(C341:C344)</f>
        <v>12091</v>
      </c>
    </row>
    <row r="341" spans="1:3">
      <c r="A341" s="235">
        <v>2050101</v>
      </c>
      <c r="B341" s="237" t="s">
        <v>279</v>
      </c>
      <c r="C341" s="239">
        <v>1869</v>
      </c>
    </row>
    <row r="342" spans="1:3">
      <c r="A342" s="235">
        <v>2050102</v>
      </c>
      <c r="B342" s="237" t="s">
        <v>280</v>
      </c>
      <c r="C342" s="239">
        <v>1893</v>
      </c>
    </row>
    <row r="343" spans="1:3">
      <c r="A343" s="235">
        <v>2050103</v>
      </c>
      <c r="B343" s="237" t="s">
        <v>281</v>
      </c>
      <c r="C343" s="239"/>
    </row>
    <row r="344" spans="1:3">
      <c r="A344" s="235">
        <v>2050199</v>
      </c>
      <c r="B344" s="241" t="s">
        <v>433</v>
      </c>
      <c r="C344" s="239">
        <v>8329</v>
      </c>
    </row>
    <row r="345" spans="1:3">
      <c r="A345" s="235">
        <v>20502</v>
      </c>
      <c r="B345" s="237" t="s">
        <v>111</v>
      </c>
      <c r="C345" s="238">
        <f>SUM(C346:C351)</f>
        <v>52537</v>
      </c>
    </row>
    <row r="346" spans="1:3">
      <c r="A346" s="235">
        <v>2050201</v>
      </c>
      <c r="B346" s="237" t="s">
        <v>434</v>
      </c>
      <c r="C346" s="239">
        <v>2272</v>
      </c>
    </row>
    <row r="347" spans="1:3">
      <c r="A347" s="235">
        <v>2050202</v>
      </c>
      <c r="B347" s="237" t="s">
        <v>435</v>
      </c>
      <c r="C347" s="239">
        <v>17871</v>
      </c>
    </row>
    <row r="348" spans="1:3">
      <c r="A348" s="235">
        <v>2050203</v>
      </c>
      <c r="B348" s="241" t="s">
        <v>436</v>
      </c>
      <c r="C348" s="239">
        <v>15106</v>
      </c>
    </row>
    <row r="349" spans="1:3">
      <c r="A349" s="235">
        <v>2050204</v>
      </c>
      <c r="B349" s="241" t="s">
        <v>437</v>
      </c>
      <c r="C349" s="239">
        <v>11115</v>
      </c>
    </row>
    <row r="350" spans="1:3">
      <c r="A350" s="235">
        <v>2050205</v>
      </c>
      <c r="B350" s="241" t="s">
        <v>438</v>
      </c>
      <c r="C350" s="243"/>
    </row>
    <row r="351" spans="1:3">
      <c r="A351" s="235">
        <v>2050299</v>
      </c>
      <c r="B351" s="237" t="s">
        <v>439</v>
      </c>
      <c r="C351" s="242">
        <v>6173</v>
      </c>
    </row>
    <row r="352" spans="1:3">
      <c r="A352" s="235">
        <v>20503</v>
      </c>
      <c r="B352" s="237" t="s">
        <v>112</v>
      </c>
      <c r="C352" s="238">
        <f>SUM(C353:C357)</f>
        <v>5024</v>
      </c>
    </row>
    <row r="353" spans="1:3">
      <c r="A353" s="235">
        <v>2050301</v>
      </c>
      <c r="B353" s="237" t="s">
        <v>440</v>
      </c>
      <c r="C353" s="238"/>
    </row>
    <row r="354" spans="1:3">
      <c r="A354" s="235">
        <v>2050302</v>
      </c>
      <c r="B354" s="237" t="s">
        <v>441</v>
      </c>
      <c r="C354" s="242">
        <v>4191</v>
      </c>
    </row>
    <row r="355" spans="1:3">
      <c r="A355" s="235">
        <v>2050303</v>
      </c>
      <c r="B355" s="237" t="s">
        <v>442</v>
      </c>
      <c r="C355" s="250"/>
    </row>
    <row r="356" spans="1:3">
      <c r="A356" s="235">
        <v>2050305</v>
      </c>
      <c r="B356" s="241" t="s">
        <v>443</v>
      </c>
      <c r="C356" s="250"/>
    </row>
    <row r="357" spans="1:3">
      <c r="A357" s="235">
        <v>2050399</v>
      </c>
      <c r="B357" s="241" t="s">
        <v>444</v>
      </c>
      <c r="C357" s="242">
        <v>833</v>
      </c>
    </row>
    <row r="358" spans="1:3">
      <c r="A358" s="235">
        <v>20504</v>
      </c>
      <c r="B358" s="132" t="s">
        <v>113</v>
      </c>
      <c r="C358" s="238">
        <f>SUM(C359:C363)</f>
        <v>663</v>
      </c>
    </row>
    <row r="359" spans="1:3">
      <c r="A359" s="235">
        <v>2050401</v>
      </c>
      <c r="B359" s="237" t="s">
        <v>445</v>
      </c>
      <c r="C359" s="238"/>
    </row>
    <row r="360" spans="1:3">
      <c r="A360" s="235">
        <v>2050402</v>
      </c>
      <c r="B360" s="237" t="s">
        <v>446</v>
      </c>
      <c r="C360" s="238"/>
    </row>
    <row r="361" spans="1:3">
      <c r="A361" s="235">
        <v>2050403</v>
      </c>
      <c r="B361" s="237" t="s">
        <v>447</v>
      </c>
      <c r="C361" s="238"/>
    </row>
    <row r="362" spans="1:3">
      <c r="A362" s="235">
        <v>2050404</v>
      </c>
      <c r="B362" s="241" t="s">
        <v>448</v>
      </c>
      <c r="C362" s="238"/>
    </row>
    <row r="363" spans="1:3">
      <c r="A363" s="235">
        <v>2050499</v>
      </c>
      <c r="B363" s="241" t="s">
        <v>449</v>
      </c>
      <c r="C363" s="243">
        <v>663</v>
      </c>
    </row>
    <row r="364" spans="1:3">
      <c r="A364" s="235">
        <v>20505</v>
      </c>
      <c r="B364" s="241" t="s">
        <v>114</v>
      </c>
      <c r="C364" s="238"/>
    </row>
    <row r="365" spans="1:3">
      <c r="A365" s="235">
        <v>2050501</v>
      </c>
      <c r="B365" s="237" t="s">
        <v>450</v>
      </c>
      <c r="C365" s="238"/>
    </row>
    <row r="366" spans="1:3">
      <c r="A366" s="235">
        <v>2050502</v>
      </c>
      <c r="B366" s="237" t="s">
        <v>451</v>
      </c>
      <c r="C366" s="238"/>
    </row>
    <row r="367" spans="1:3">
      <c r="A367" s="235">
        <v>2050599</v>
      </c>
      <c r="B367" s="237" t="s">
        <v>452</v>
      </c>
      <c r="C367" s="238"/>
    </row>
    <row r="368" spans="1:3">
      <c r="A368" s="235">
        <v>20506</v>
      </c>
      <c r="B368" s="241" t="s">
        <v>115</v>
      </c>
      <c r="C368" s="238"/>
    </row>
    <row r="369" spans="1:3">
      <c r="A369" s="235">
        <v>2050601</v>
      </c>
      <c r="B369" s="241" t="s">
        <v>453</v>
      </c>
      <c r="C369" s="238"/>
    </row>
    <row r="370" spans="1:3">
      <c r="A370" s="235">
        <v>2050602</v>
      </c>
      <c r="B370" s="241" t="s">
        <v>454</v>
      </c>
      <c r="C370" s="238"/>
    </row>
    <row r="371" spans="1:3">
      <c r="A371" s="235">
        <v>2050699</v>
      </c>
      <c r="B371" s="132" t="s">
        <v>455</v>
      </c>
      <c r="C371" s="238"/>
    </row>
    <row r="372" spans="1:3">
      <c r="A372" s="235">
        <v>20507</v>
      </c>
      <c r="B372" s="237" t="s">
        <v>116</v>
      </c>
      <c r="C372" s="238">
        <f>SUM(C373:C375)</f>
        <v>486</v>
      </c>
    </row>
    <row r="373" spans="1:3">
      <c r="A373" s="235">
        <v>2050701</v>
      </c>
      <c r="B373" s="237" t="s">
        <v>456</v>
      </c>
      <c r="C373" s="243">
        <v>486</v>
      </c>
    </row>
    <row r="374" spans="1:3">
      <c r="A374" s="235">
        <v>2050702</v>
      </c>
      <c r="B374" s="237" t="s">
        <v>457</v>
      </c>
      <c r="C374" s="238"/>
    </row>
    <row r="375" spans="1:3">
      <c r="A375" s="235">
        <v>2050799</v>
      </c>
      <c r="B375" s="241" t="s">
        <v>458</v>
      </c>
      <c r="C375" s="238"/>
    </row>
    <row r="376" spans="1:3">
      <c r="A376" s="235">
        <v>20508</v>
      </c>
      <c r="B376" s="241" t="s">
        <v>117</v>
      </c>
      <c r="C376" s="238">
        <f>SUM(C377:C381)</f>
        <v>334</v>
      </c>
    </row>
    <row r="377" spans="1:3">
      <c r="A377" s="235">
        <v>2050801</v>
      </c>
      <c r="B377" s="241" t="s">
        <v>459</v>
      </c>
      <c r="C377" s="239">
        <v>95</v>
      </c>
    </row>
    <row r="378" spans="1:3">
      <c r="A378" s="235">
        <v>2050802</v>
      </c>
      <c r="B378" s="237" t="s">
        <v>460</v>
      </c>
      <c r="C378" s="239">
        <v>95</v>
      </c>
    </row>
    <row r="379" spans="1:3">
      <c r="A379" s="235">
        <v>2050803</v>
      </c>
      <c r="B379" s="237" t="s">
        <v>461</v>
      </c>
      <c r="C379" s="239">
        <v>144</v>
      </c>
    </row>
    <row r="380" spans="1:3">
      <c r="A380" s="235">
        <v>2050804</v>
      </c>
      <c r="B380" s="237" t="s">
        <v>462</v>
      </c>
      <c r="C380" s="238"/>
    </row>
    <row r="381" spans="1:3">
      <c r="A381" s="235">
        <v>2050899</v>
      </c>
      <c r="B381" s="237" t="s">
        <v>463</v>
      </c>
      <c r="C381" s="238"/>
    </row>
    <row r="382" spans="1:3">
      <c r="A382" s="235">
        <v>20509</v>
      </c>
      <c r="B382" s="237" t="s">
        <v>118</v>
      </c>
      <c r="C382" s="238">
        <f>SUM(C383:C388)</f>
        <v>946</v>
      </c>
    </row>
    <row r="383" spans="1:3">
      <c r="A383" s="235">
        <v>2050901</v>
      </c>
      <c r="B383" s="241" t="s">
        <v>464</v>
      </c>
      <c r="C383" s="242">
        <v>284</v>
      </c>
    </row>
    <row r="384" spans="1:3">
      <c r="A384" s="235">
        <v>2050902</v>
      </c>
      <c r="B384" s="241" t="s">
        <v>465</v>
      </c>
      <c r="C384" s="242"/>
    </row>
    <row r="385" spans="1:3">
      <c r="A385" s="235">
        <v>2050903</v>
      </c>
      <c r="B385" s="241" t="s">
        <v>466</v>
      </c>
      <c r="C385" s="242"/>
    </row>
    <row r="386" spans="1:3">
      <c r="A386" s="235">
        <v>2050904</v>
      </c>
      <c r="B386" s="132" t="s">
        <v>467</v>
      </c>
      <c r="C386" s="242"/>
    </row>
    <row r="387" spans="1:3">
      <c r="A387" s="235">
        <v>2050905</v>
      </c>
      <c r="B387" s="237" t="s">
        <v>468</v>
      </c>
      <c r="C387" s="242"/>
    </row>
    <row r="388" spans="1:3">
      <c r="A388" s="235">
        <v>2050999</v>
      </c>
      <c r="B388" s="237" t="s">
        <v>469</v>
      </c>
      <c r="C388" s="242">
        <v>662</v>
      </c>
    </row>
    <row r="389" spans="1:3">
      <c r="A389" s="235">
        <v>2059999</v>
      </c>
      <c r="B389" s="237" t="s">
        <v>119</v>
      </c>
      <c r="C389" s="238">
        <v>1346</v>
      </c>
    </row>
    <row r="390" spans="1:3">
      <c r="A390" s="235">
        <v>206</v>
      </c>
      <c r="B390" s="132" t="s">
        <v>470</v>
      </c>
      <c r="C390" s="236">
        <f>SUM(C391,C396,C405,C411,C416,C421,C426,C433,C437,C441)</f>
        <v>22010</v>
      </c>
    </row>
    <row r="391" spans="1:3">
      <c r="A391" s="235">
        <v>20601</v>
      </c>
      <c r="B391" s="241" t="s">
        <v>121</v>
      </c>
      <c r="C391" s="238">
        <f>SUM(C392:C395)</f>
        <v>962</v>
      </c>
    </row>
    <row r="392" spans="1:3">
      <c r="A392" s="235">
        <v>2060101</v>
      </c>
      <c r="B392" s="237" t="s">
        <v>279</v>
      </c>
      <c r="C392" s="239">
        <v>879</v>
      </c>
    </row>
    <row r="393" spans="1:3">
      <c r="A393" s="235">
        <v>2060102</v>
      </c>
      <c r="B393" s="237" t="s">
        <v>280</v>
      </c>
      <c r="C393" s="239"/>
    </row>
    <row r="394" spans="1:3">
      <c r="A394" s="235">
        <v>2060103</v>
      </c>
      <c r="B394" s="237" t="s">
        <v>281</v>
      </c>
      <c r="C394" s="239"/>
    </row>
    <row r="395" spans="1:3">
      <c r="A395" s="235">
        <v>2060199</v>
      </c>
      <c r="B395" s="241" t="s">
        <v>471</v>
      </c>
      <c r="C395" s="239">
        <v>83</v>
      </c>
    </row>
    <row r="396" spans="1:3">
      <c r="A396" s="235">
        <v>20602</v>
      </c>
      <c r="B396" s="237" t="s">
        <v>122</v>
      </c>
      <c r="C396" s="238"/>
    </row>
    <row r="397" spans="1:3">
      <c r="A397" s="235">
        <v>2060201</v>
      </c>
      <c r="B397" s="237" t="s">
        <v>472</v>
      </c>
      <c r="C397" s="238"/>
    </row>
    <row r="398" spans="1:3">
      <c r="A398" s="235">
        <v>2060203</v>
      </c>
      <c r="B398" s="132" t="s">
        <v>473</v>
      </c>
      <c r="C398" s="238"/>
    </row>
    <row r="399" spans="1:3">
      <c r="A399" s="235">
        <v>2060204</v>
      </c>
      <c r="B399" s="237" t="s">
        <v>474</v>
      </c>
      <c r="C399" s="238"/>
    </row>
    <row r="400" spans="1:3">
      <c r="A400" s="235">
        <v>2060205</v>
      </c>
      <c r="B400" s="237" t="s">
        <v>475</v>
      </c>
      <c r="C400" s="238"/>
    </row>
    <row r="401" spans="1:3">
      <c r="A401" s="235">
        <v>2060206</v>
      </c>
      <c r="B401" s="237" t="s">
        <v>476</v>
      </c>
      <c r="C401" s="238"/>
    </row>
    <row r="402" spans="1:3">
      <c r="A402" s="235">
        <v>2060207</v>
      </c>
      <c r="B402" s="241" t="s">
        <v>477</v>
      </c>
      <c r="C402" s="238"/>
    </row>
    <row r="403" spans="1:3">
      <c r="A403" s="235">
        <v>2060208</v>
      </c>
      <c r="B403" s="241" t="s">
        <v>478</v>
      </c>
      <c r="C403" s="238"/>
    </row>
    <row r="404" spans="1:3">
      <c r="A404" s="235">
        <v>2060299</v>
      </c>
      <c r="B404" s="241" t="s">
        <v>479</v>
      </c>
      <c r="C404" s="238"/>
    </row>
    <row r="405" spans="1:3">
      <c r="A405" s="235">
        <v>20603</v>
      </c>
      <c r="B405" s="241" t="s">
        <v>123</v>
      </c>
      <c r="C405" s="238">
        <f>SUM(C406:C410)</f>
        <v>28</v>
      </c>
    </row>
    <row r="406" spans="1:3">
      <c r="A406" s="235">
        <v>2060301</v>
      </c>
      <c r="B406" s="237" t="s">
        <v>472</v>
      </c>
      <c r="C406" s="238"/>
    </row>
    <row r="407" spans="1:3">
      <c r="A407" s="235">
        <v>2060302</v>
      </c>
      <c r="B407" s="237" t="s">
        <v>480</v>
      </c>
      <c r="C407" s="243">
        <v>28</v>
      </c>
    </row>
    <row r="408" spans="1:3">
      <c r="A408" s="235">
        <v>2060303</v>
      </c>
      <c r="B408" s="237" t="s">
        <v>481</v>
      </c>
      <c r="C408" s="238"/>
    </row>
    <row r="409" spans="1:3">
      <c r="A409" s="235">
        <v>2060304</v>
      </c>
      <c r="B409" s="241" t="s">
        <v>482</v>
      </c>
      <c r="C409" s="238"/>
    </row>
    <row r="410" spans="1:3">
      <c r="A410" s="235">
        <v>2060399</v>
      </c>
      <c r="B410" s="241" t="s">
        <v>483</v>
      </c>
      <c r="C410" s="238"/>
    </row>
    <row r="411" spans="1:3">
      <c r="A411" s="235">
        <v>20604</v>
      </c>
      <c r="B411" s="241" t="s">
        <v>124</v>
      </c>
      <c r="C411" s="238">
        <f>SUM(C412:C415)</f>
        <v>20303</v>
      </c>
    </row>
    <row r="412" spans="1:3">
      <c r="A412" s="235">
        <v>2060401</v>
      </c>
      <c r="B412" s="132" t="s">
        <v>472</v>
      </c>
      <c r="C412" s="238"/>
    </row>
    <row r="413" spans="1:3">
      <c r="A413" s="235">
        <v>2060404</v>
      </c>
      <c r="B413" s="237" t="s">
        <v>484</v>
      </c>
      <c r="C413" s="238"/>
    </row>
    <row r="414" spans="1:3">
      <c r="A414" s="235">
        <v>2060405</v>
      </c>
      <c r="B414" s="237" t="s">
        <v>485</v>
      </c>
      <c r="C414" s="238"/>
    </row>
    <row r="415" spans="1:3">
      <c r="A415" s="235">
        <v>2060499</v>
      </c>
      <c r="B415" s="241" t="s">
        <v>486</v>
      </c>
      <c r="C415" s="243">
        <v>20303</v>
      </c>
    </row>
    <row r="416" spans="1:3">
      <c r="A416" s="235">
        <v>20605</v>
      </c>
      <c r="B416" s="241" t="s">
        <v>125</v>
      </c>
      <c r="C416" s="238">
        <f>SUM(C417:C420)</f>
        <v>28</v>
      </c>
    </row>
    <row r="417" spans="1:3">
      <c r="A417" s="235">
        <v>2060501</v>
      </c>
      <c r="B417" s="241" t="s">
        <v>472</v>
      </c>
      <c r="C417" s="238"/>
    </row>
    <row r="418" spans="1:3">
      <c r="A418" s="235">
        <v>2060502</v>
      </c>
      <c r="B418" s="237" t="s">
        <v>487</v>
      </c>
      <c r="C418" s="238"/>
    </row>
    <row r="419" spans="1:3">
      <c r="A419" s="235">
        <v>2060503</v>
      </c>
      <c r="B419" s="237" t="s">
        <v>488</v>
      </c>
      <c r="C419" s="238"/>
    </row>
    <row r="420" spans="1:3">
      <c r="A420" s="235">
        <v>2060599</v>
      </c>
      <c r="B420" s="237" t="s">
        <v>489</v>
      </c>
      <c r="C420" s="243">
        <v>28</v>
      </c>
    </row>
    <row r="421" spans="1:3">
      <c r="A421" s="235">
        <v>20606</v>
      </c>
      <c r="B421" s="241" t="s">
        <v>126</v>
      </c>
      <c r="C421" s="238"/>
    </row>
    <row r="422" spans="1:3">
      <c r="A422" s="235">
        <v>2060601</v>
      </c>
      <c r="B422" s="241" t="s">
        <v>490</v>
      </c>
      <c r="C422" s="238"/>
    </row>
    <row r="423" spans="1:3">
      <c r="A423" s="235">
        <v>2060602</v>
      </c>
      <c r="B423" s="241" t="s">
        <v>491</v>
      </c>
      <c r="C423" s="238"/>
    </row>
    <row r="424" spans="1:3">
      <c r="A424" s="235">
        <v>2060603</v>
      </c>
      <c r="B424" s="241" t="s">
        <v>492</v>
      </c>
      <c r="C424" s="238"/>
    </row>
    <row r="425" spans="1:3">
      <c r="A425" s="235">
        <v>2060699</v>
      </c>
      <c r="B425" s="241" t="s">
        <v>493</v>
      </c>
      <c r="C425" s="238"/>
    </row>
    <row r="426" spans="1:3">
      <c r="A426" s="235">
        <v>20607</v>
      </c>
      <c r="B426" s="237" t="s">
        <v>127</v>
      </c>
      <c r="C426" s="238">
        <f>SUM(C427:C432)</f>
        <v>689</v>
      </c>
    </row>
    <row r="427" spans="1:3">
      <c r="A427" s="235">
        <v>2060701</v>
      </c>
      <c r="B427" s="237" t="s">
        <v>472</v>
      </c>
      <c r="C427" s="242">
        <v>579</v>
      </c>
    </row>
    <row r="428" spans="1:3">
      <c r="A428" s="235">
        <v>2060702</v>
      </c>
      <c r="B428" s="241" t="s">
        <v>494</v>
      </c>
      <c r="C428" s="250"/>
    </row>
    <row r="429" spans="1:3">
      <c r="A429" s="235">
        <v>2060703</v>
      </c>
      <c r="B429" s="241" t="s">
        <v>495</v>
      </c>
      <c r="C429" s="250"/>
    </row>
    <row r="430" spans="1:3">
      <c r="A430" s="235">
        <v>2060704</v>
      </c>
      <c r="B430" s="241" t="s">
        <v>496</v>
      </c>
      <c r="C430" s="250"/>
    </row>
    <row r="431" spans="1:3">
      <c r="A431" s="235">
        <v>2060705</v>
      </c>
      <c r="B431" s="237" t="s">
        <v>497</v>
      </c>
      <c r="C431" s="250"/>
    </row>
    <row r="432" spans="1:3">
      <c r="A432" s="235">
        <v>2060799</v>
      </c>
      <c r="B432" s="237" t="s">
        <v>498</v>
      </c>
      <c r="C432" s="242">
        <v>110</v>
      </c>
    </row>
    <row r="433" spans="1:3">
      <c r="A433" s="235">
        <v>20608</v>
      </c>
      <c r="B433" s="237" t="s">
        <v>128</v>
      </c>
      <c r="C433" s="238"/>
    </row>
    <row r="434" spans="1:3">
      <c r="A434" s="235">
        <v>2060801</v>
      </c>
      <c r="B434" s="241" t="s">
        <v>499</v>
      </c>
      <c r="C434" s="238"/>
    </row>
    <row r="435" spans="1:3">
      <c r="A435" s="235">
        <v>2060802</v>
      </c>
      <c r="B435" s="241" t="s">
        <v>500</v>
      </c>
      <c r="C435" s="238"/>
    </row>
    <row r="436" spans="1:3">
      <c r="A436" s="235">
        <v>2060899</v>
      </c>
      <c r="B436" s="241" t="s">
        <v>501</v>
      </c>
      <c r="C436" s="238"/>
    </row>
    <row r="437" spans="1:3">
      <c r="A437" s="235">
        <v>20609</v>
      </c>
      <c r="B437" s="132" t="s">
        <v>129</v>
      </c>
      <c r="C437" s="238"/>
    </row>
    <row r="438" spans="1:3">
      <c r="A438" s="235">
        <v>2060901</v>
      </c>
      <c r="B438" s="241" t="s">
        <v>502</v>
      </c>
      <c r="C438" s="238"/>
    </row>
    <row r="439" spans="1:3">
      <c r="A439" s="235">
        <v>2060902</v>
      </c>
      <c r="B439" s="241" t="s">
        <v>503</v>
      </c>
      <c r="C439" s="238"/>
    </row>
    <row r="440" spans="1:3">
      <c r="A440" s="235">
        <v>2060999</v>
      </c>
      <c r="B440" s="241" t="s">
        <v>504</v>
      </c>
      <c r="C440" s="238"/>
    </row>
    <row r="441" spans="1:3">
      <c r="A441" s="235">
        <v>20699</v>
      </c>
      <c r="B441" s="237" t="s">
        <v>130</v>
      </c>
      <c r="C441" s="238"/>
    </row>
    <row r="442" spans="1:3">
      <c r="A442" s="235">
        <v>2069901</v>
      </c>
      <c r="B442" s="237" t="s">
        <v>505</v>
      </c>
      <c r="C442" s="238"/>
    </row>
    <row r="443" spans="1:3">
      <c r="A443" s="235">
        <v>2069902</v>
      </c>
      <c r="B443" s="241" t="s">
        <v>506</v>
      </c>
      <c r="C443" s="238"/>
    </row>
    <row r="444" spans="1:3">
      <c r="A444" s="235">
        <v>2069903</v>
      </c>
      <c r="B444" s="241" t="s">
        <v>507</v>
      </c>
      <c r="C444" s="238"/>
    </row>
    <row r="445" spans="1:3">
      <c r="A445" s="235">
        <v>2069999</v>
      </c>
      <c r="B445" s="241" t="s">
        <v>508</v>
      </c>
      <c r="C445" s="238"/>
    </row>
    <row r="446" spans="1:3">
      <c r="A446" s="235">
        <v>207</v>
      </c>
      <c r="B446" s="132" t="s">
        <v>509</v>
      </c>
      <c r="C446" s="236">
        <f>SUM(C447,C463,C471,C482,C491,C499)</f>
        <v>3840</v>
      </c>
    </row>
    <row r="447" spans="1:3">
      <c r="A447" s="235">
        <v>20701</v>
      </c>
      <c r="B447" s="132" t="s">
        <v>132</v>
      </c>
      <c r="C447" s="238">
        <f>SUM(C448:C462)</f>
        <v>1749</v>
      </c>
    </row>
    <row r="448" spans="1:3">
      <c r="A448" s="235">
        <v>2070101</v>
      </c>
      <c r="B448" s="132" t="s">
        <v>279</v>
      </c>
      <c r="C448" s="239">
        <v>403</v>
      </c>
    </row>
    <row r="449" spans="1:3">
      <c r="A449" s="235">
        <v>2070102</v>
      </c>
      <c r="B449" s="132" t="s">
        <v>280</v>
      </c>
      <c r="C449" s="239">
        <v>1</v>
      </c>
    </row>
    <row r="450" spans="1:3">
      <c r="A450" s="235">
        <v>2070103</v>
      </c>
      <c r="B450" s="132" t="s">
        <v>281</v>
      </c>
      <c r="C450" s="239"/>
    </row>
    <row r="451" spans="1:3">
      <c r="A451" s="235">
        <v>2070104</v>
      </c>
      <c r="B451" s="132" t="s">
        <v>510</v>
      </c>
      <c r="C451" s="239">
        <v>105</v>
      </c>
    </row>
    <row r="452" spans="1:3">
      <c r="A452" s="235">
        <v>2070105</v>
      </c>
      <c r="B452" s="132" t="s">
        <v>511</v>
      </c>
      <c r="C452" s="239">
        <v>75</v>
      </c>
    </row>
    <row r="453" spans="1:3">
      <c r="A453" s="235">
        <v>2070106</v>
      </c>
      <c r="B453" s="132" t="s">
        <v>512</v>
      </c>
      <c r="C453" s="239">
        <v>76</v>
      </c>
    </row>
    <row r="454" spans="1:3">
      <c r="A454" s="235">
        <v>2070107</v>
      </c>
      <c r="B454" s="132" t="s">
        <v>513</v>
      </c>
      <c r="C454" s="239">
        <v>246</v>
      </c>
    </row>
    <row r="455" spans="1:3">
      <c r="A455" s="235">
        <v>2070108</v>
      </c>
      <c r="B455" s="132" t="s">
        <v>514</v>
      </c>
      <c r="C455" s="239">
        <v>15</v>
      </c>
    </row>
    <row r="456" spans="1:3">
      <c r="A456" s="235">
        <v>2070109</v>
      </c>
      <c r="B456" s="132" t="s">
        <v>515</v>
      </c>
      <c r="C456" s="239">
        <v>22</v>
      </c>
    </row>
    <row r="457" spans="1:3">
      <c r="A457" s="235">
        <v>2070110</v>
      </c>
      <c r="B457" s="132" t="s">
        <v>516</v>
      </c>
      <c r="C457" s="239"/>
    </row>
    <row r="458" spans="1:3">
      <c r="A458" s="235">
        <v>2070111</v>
      </c>
      <c r="B458" s="132" t="s">
        <v>517</v>
      </c>
      <c r="C458" s="239">
        <v>75</v>
      </c>
    </row>
    <row r="459" spans="1:3">
      <c r="A459" s="235">
        <v>2070112</v>
      </c>
      <c r="B459" s="132" t="s">
        <v>518</v>
      </c>
      <c r="C459" s="239">
        <v>151</v>
      </c>
    </row>
    <row r="460" spans="1:3">
      <c r="A460" s="235">
        <v>2070113</v>
      </c>
      <c r="B460" s="132" t="s">
        <v>519</v>
      </c>
      <c r="C460" s="239">
        <v>52</v>
      </c>
    </row>
    <row r="461" spans="1:3">
      <c r="A461" s="235">
        <v>2070114</v>
      </c>
      <c r="B461" s="132" t="s">
        <v>520</v>
      </c>
      <c r="C461" s="239">
        <v>16</v>
      </c>
    </row>
    <row r="462" spans="1:3">
      <c r="A462" s="235">
        <v>2070199</v>
      </c>
      <c r="B462" s="132" t="s">
        <v>521</v>
      </c>
      <c r="C462" s="239">
        <v>512</v>
      </c>
    </row>
    <row r="463" spans="1:3">
      <c r="A463" s="235">
        <v>20702</v>
      </c>
      <c r="B463" s="132" t="s">
        <v>133</v>
      </c>
      <c r="C463" s="238">
        <f>SUM(C464:C470)</f>
        <v>142</v>
      </c>
    </row>
    <row r="464" spans="1:3">
      <c r="A464" s="235">
        <v>2070201</v>
      </c>
      <c r="B464" s="132" t="s">
        <v>279</v>
      </c>
      <c r="C464" s="239">
        <v>120</v>
      </c>
    </row>
    <row r="465" spans="1:3">
      <c r="A465" s="235">
        <v>2070202</v>
      </c>
      <c r="B465" s="132" t="s">
        <v>280</v>
      </c>
      <c r="C465" s="239"/>
    </row>
    <row r="466" spans="1:3">
      <c r="A466" s="235">
        <v>2070203</v>
      </c>
      <c r="B466" s="132" t="s">
        <v>281</v>
      </c>
      <c r="C466" s="239"/>
    </row>
    <row r="467" spans="1:3">
      <c r="A467" s="235">
        <v>2070204</v>
      </c>
      <c r="B467" s="132" t="s">
        <v>522</v>
      </c>
      <c r="C467" s="239"/>
    </row>
    <row r="468" spans="1:3">
      <c r="A468" s="235">
        <v>2070205</v>
      </c>
      <c r="B468" s="132" t="s">
        <v>523</v>
      </c>
      <c r="C468" s="239">
        <v>22</v>
      </c>
    </row>
    <row r="469" spans="1:3">
      <c r="A469" s="235">
        <v>2070206</v>
      </c>
      <c r="B469" s="132" t="s">
        <v>524</v>
      </c>
      <c r="C469" s="244"/>
    </row>
    <row r="470" spans="1:3">
      <c r="A470" s="235">
        <v>2070299</v>
      </c>
      <c r="B470" s="132" t="s">
        <v>525</v>
      </c>
      <c r="C470" s="244"/>
    </row>
    <row r="471" spans="1:3">
      <c r="A471" s="235">
        <v>20703</v>
      </c>
      <c r="B471" s="132" t="s">
        <v>134</v>
      </c>
      <c r="C471" s="238"/>
    </row>
    <row r="472" spans="1:3">
      <c r="A472" s="235">
        <v>2070301</v>
      </c>
      <c r="B472" s="132" t="s">
        <v>279</v>
      </c>
      <c r="C472" s="238"/>
    </row>
    <row r="473" spans="1:3">
      <c r="A473" s="235">
        <v>2070302</v>
      </c>
      <c r="B473" s="132" t="s">
        <v>280</v>
      </c>
      <c r="C473" s="238"/>
    </row>
    <row r="474" spans="1:3">
      <c r="A474" s="235">
        <v>2070303</v>
      </c>
      <c r="B474" s="132" t="s">
        <v>281</v>
      </c>
      <c r="C474" s="238"/>
    </row>
    <row r="475" spans="1:3">
      <c r="A475" s="235">
        <v>2070304</v>
      </c>
      <c r="B475" s="132" t="s">
        <v>526</v>
      </c>
      <c r="C475" s="238"/>
    </row>
    <row r="476" spans="1:3">
      <c r="A476" s="235">
        <v>2070305</v>
      </c>
      <c r="B476" s="132" t="s">
        <v>527</v>
      </c>
      <c r="C476" s="238"/>
    </row>
    <row r="477" spans="1:3">
      <c r="A477" s="235">
        <v>2070306</v>
      </c>
      <c r="B477" s="132" t="s">
        <v>528</v>
      </c>
      <c r="C477" s="238"/>
    </row>
    <row r="478" spans="1:3">
      <c r="A478" s="235">
        <v>2070307</v>
      </c>
      <c r="B478" s="132" t="s">
        <v>529</v>
      </c>
      <c r="C478" s="238"/>
    </row>
    <row r="479" spans="1:3">
      <c r="A479" s="235">
        <v>2070308</v>
      </c>
      <c r="B479" s="132" t="s">
        <v>530</v>
      </c>
      <c r="C479" s="238"/>
    </row>
    <row r="480" spans="1:3">
      <c r="A480" s="235">
        <v>2070309</v>
      </c>
      <c r="B480" s="132" t="s">
        <v>531</v>
      </c>
      <c r="C480" s="238"/>
    </row>
    <row r="481" spans="1:3">
      <c r="A481" s="235">
        <v>2070399</v>
      </c>
      <c r="B481" s="132" t="s">
        <v>532</v>
      </c>
      <c r="C481" s="238"/>
    </row>
    <row r="482" spans="1:3">
      <c r="A482" s="235">
        <v>20706</v>
      </c>
      <c r="B482" s="132" t="s">
        <v>135</v>
      </c>
      <c r="C482" s="238"/>
    </row>
    <row r="483" spans="1:3">
      <c r="A483" s="235">
        <v>2070601</v>
      </c>
      <c r="B483" s="132" t="s">
        <v>279</v>
      </c>
      <c r="C483" s="238"/>
    </row>
    <row r="484" spans="1:3">
      <c r="A484" s="235">
        <v>2070602</v>
      </c>
      <c r="B484" s="132" t="s">
        <v>280</v>
      </c>
      <c r="C484" s="238"/>
    </row>
    <row r="485" spans="1:3">
      <c r="A485" s="235">
        <v>2070603</v>
      </c>
      <c r="B485" s="132" t="s">
        <v>281</v>
      </c>
      <c r="C485" s="238"/>
    </row>
    <row r="486" spans="1:3">
      <c r="A486" s="235">
        <v>2070604</v>
      </c>
      <c r="B486" s="132" t="s">
        <v>533</v>
      </c>
      <c r="C486" s="238"/>
    </row>
    <row r="487" spans="1:3">
      <c r="A487" s="235">
        <v>2070605</v>
      </c>
      <c r="B487" s="132" t="s">
        <v>534</v>
      </c>
      <c r="C487" s="238"/>
    </row>
    <row r="488" spans="1:3">
      <c r="A488" s="235">
        <v>2070606</v>
      </c>
      <c r="B488" s="132" t="s">
        <v>535</v>
      </c>
      <c r="C488" s="238"/>
    </row>
    <row r="489" spans="1:3">
      <c r="A489" s="235">
        <v>2070607</v>
      </c>
      <c r="B489" s="132" t="s">
        <v>536</v>
      </c>
      <c r="C489" s="238"/>
    </row>
    <row r="490" spans="1:3">
      <c r="A490" s="235">
        <v>2070699</v>
      </c>
      <c r="B490" s="132" t="s">
        <v>537</v>
      </c>
      <c r="C490" s="238"/>
    </row>
    <row r="491" spans="1:3">
      <c r="A491" s="235">
        <v>20708</v>
      </c>
      <c r="B491" s="132" t="s">
        <v>136</v>
      </c>
      <c r="C491" s="238">
        <f>SUM(C492:C498)</f>
        <v>1014</v>
      </c>
    </row>
    <row r="492" spans="1:3">
      <c r="A492" s="235">
        <v>2070801</v>
      </c>
      <c r="B492" s="132" t="s">
        <v>279</v>
      </c>
      <c r="C492" s="242">
        <v>752</v>
      </c>
    </row>
    <row r="493" spans="1:3">
      <c r="A493" s="235">
        <v>2070802</v>
      </c>
      <c r="B493" s="132" t="s">
        <v>280</v>
      </c>
      <c r="C493" s="242">
        <v>75</v>
      </c>
    </row>
    <row r="494" spans="1:3">
      <c r="A494" s="235">
        <v>2070803</v>
      </c>
      <c r="B494" s="132" t="s">
        <v>281</v>
      </c>
      <c r="C494" s="242"/>
    </row>
    <row r="495" spans="1:3">
      <c r="A495" s="235">
        <v>2070806</v>
      </c>
      <c r="B495" s="132" t="s">
        <v>538</v>
      </c>
      <c r="C495" s="242">
        <v>67</v>
      </c>
    </row>
    <row r="496" spans="1:3">
      <c r="A496" s="235">
        <v>2070807</v>
      </c>
      <c r="B496" s="132" t="s">
        <v>539</v>
      </c>
      <c r="C496" s="242"/>
    </row>
    <row r="497" spans="1:3">
      <c r="A497" s="235">
        <v>2070808</v>
      </c>
      <c r="B497" s="132" t="s">
        <v>540</v>
      </c>
      <c r="C497" s="242"/>
    </row>
    <row r="498" spans="1:3">
      <c r="A498" s="235">
        <v>2070899</v>
      </c>
      <c r="B498" s="132" t="s">
        <v>541</v>
      </c>
      <c r="C498" s="242">
        <v>120</v>
      </c>
    </row>
    <row r="499" spans="1:3">
      <c r="A499" s="235">
        <v>20799</v>
      </c>
      <c r="B499" s="132" t="s">
        <v>137</v>
      </c>
      <c r="C499" s="238">
        <v>935</v>
      </c>
    </row>
    <row r="500" spans="1:3">
      <c r="A500" s="235">
        <v>2079902</v>
      </c>
      <c r="B500" s="132" t="s">
        <v>542</v>
      </c>
      <c r="C500" s="243">
        <v>374</v>
      </c>
    </row>
    <row r="501" spans="1:3">
      <c r="A501" s="235">
        <v>2079903</v>
      </c>
      <c r="B501" s="132" t="s">
        <v>543</v>
      </c>
      <c r="C501" s="243"/>
    </row>
    <row r="502" spans="1:3">
      <c r="A502" s="235">
        <v>2079999</v>
      </c>
      <c r="B502" s="132" t="s">
        <v>544</v>
      </c>
      <c r="C502" s="243">
        <v>561</v>
      </c>
    </row>
    <row r="503" spans="1:3">
      <c r="A503" s="235">
        <v>208</v>
      </c>
      <c r="B503" s="132" t="s">
        <v>545</v>
      </c>
      <c r="C503" s="236">
        <v>83698</v>
      </c>
    </row>
    <row r="504" spans="1:3">
      <c r="A504" s="235">
        <v>20801</v>
      </c>
      <c r="B504" s="132" t="s">
        <v>139</v>
      </c>
      <c r="C504" s="250">
        <f>SUM(C505:C522)</f>
        <v>3193</v>
      </c>
    </row>
    <row r="505" spans="1:3">
      <c r="A505" s="235">
        <v>2080101</v>
      </c>
      <c r="B505" s="132" t="s">
        <v>279</v>
      </c>
      <c r="C505" s="239">
        <v>1624</v>
      </c>
    </row>
    <row r="506" spans="1:3">
      <c r="A506" s="235">
        <v>2080102</v>
      </c>
      <c r="B506" s="132" t="s">
        <v>280</v>
      </c>
      <c r="C506" s="239">
        <v>312</v>
      </c>
    </row>
    <row r="507" spans="1:3">
      <c r="A507" s="235">
        <v>2080103</v>
      </c>
      <c r="B507" s="132" t="s">
        <v>281</v>
      </c>
      <c r="C507" s="239"/>
    </row>
    <row r="508" spans="1:3">
      <c r="A508" s="235">
        <v>2080104</v>
      </c>
      <c r="B508" s="132" t="s">
        <v>546</v>
      </c>
      <c r="C508" s="239"/>
    </row>
    <row r="509" spans="1:3">
      <c r="A509" s="235">
        <v>2080105</v>
      </c>
      <c r="B509" s="132" t="s">
        <v>547</v>
      </c>
      <c r="C509" s="239"/>
    </row>
    <row r="510" spans="1:3">
      <c r="A510" s="235">
        <v>2080106</v>
      </c>
      <c r="B510" s="132" t="s">
        <v>548</v>
      </c>
      <c r="C510" s="239"/>
    </row>
    <row r="511" spans="1:3">
      <c r="A511" s="235">
        <v>2080107</v>
      </c>
      <c r="B511" s="132" t="s">
        <v>549</v>
      </c>
      <c r="C511" s="239"/>
    </row>
    <row r="512" spans="1:3">
      <c r="A512" s="235">
        <v>2080108</v>
      </c>
      <c r="B512" s="132" t="s">
        <v>315</v>
      </c>
      <c r="C512" s="239"/>
    </row>
    <row r="513" spans="1:3">
      <c r="A513" s="235">
        <v>2080109</v>
      </c>
      <c r="B513" s="132" t="s">
        <v>550</v>
      </c>
      <c r="C513" s="239">
        <v>1142</v>
      </c>
    </row>
    <row r="514" spans="1:3">
      <c r="A514" s="235">
        <v>2080110</v>
      </c>
      <c r="B514" s="132" t="s">
        <v>551</v>
      </c>
      <c r="C514" s="239"/>
    </row>
    <row r="515" spans="1:3">
      <c r="A515" s="235">
        <v>2080111</v>
      </c>
      <c r="B515" s="132" t="s">
        <v>552</v>
      </c>
      <c r="C515" s="239"/>
    </row>
    <row r="516" spans="1:3">
      <c r="A516" s="235">
        <v>2080112</v>
      </c>
      <c r="B516" s="132" t="s">
        <v>553</v>
      </c>
      <c r="C516" s="239"/>
    </row>
    <row r="517" spans="1:3">
      <c r="A517" s="235">
        <v>2080113</v>
      </c>
      <c r="B517" s="132" t="s">
        <v>554</v>
      </c>
      <c r="C517" s="239"/>
    </row>
    <row r="518" spans="1:3">
      <c r="A518" s="235">
        <v>2080114</v>
      </c>
      <c r="B518" s="132" t="s">
        <v>555</v>
      </c>
      <c r="C518" s="243"/>
    </row>
    <row r="519" spans="1:3">
      <c r="A519" s="235">
        <v>2080115</v>
      </c>
      <c r="B519" s="132" t="s">
        <v>556</v>
      </c>
      <c r="C519" s="243"/>
    </row>
    <row r="520" spans="1:3">
      <c r="A520" s="235">
        <v>2080116</v>
      </c>
      <c r="B520" s="132" t="s">
        <v>557</v>
      </c>
      <c r="C520" s="243"/>
    </row>
    <row r="521" spans="1:3">
      <c r="A521" s="235">
        <v>2080150</v>
      </c>
      <c r="B521" s="132" t="s">
        <v>288</v>
      </c>
      <c r="C521" s="243"/>
    </row>
    <row r="522" spans="1:3">
      <c r="A522" s="235">
        <v>2080199</v>
      </c>
      <c r="B522" s="132" t="s">
        <v>558</v>
      </c>
      <c r="C522" s="243">
        <v>115</v>
      </c>
    </row>
    <row r="523" spans="1:3">
      <c r="A523" s="235">
        <v>20802</v>
      </c>
      <c r="B523" s="132" t="s">
        <v>140</v>
      </c>
      <c r="C523" s="238">
        <f>SUM(C524:C530)</f>
        <v>1813</v>
      </c>
    </row>
    <row r="524" spans="1:3">
      <c r="A524" s="235">
        <v>2080201</v>
      </c>
      <c r="B524" s="132" t="s">
        <v>279</v>
      </c>
      <c r="C524" s="239">
        <v>1626</v>
      </c>
    </row>
    <row r="525" spans="1:3">
      <c r="A525" s="235">
        <v>2080202</v>
      </c>
      <c r="B525" s="132" t="s">
        <v>280</v>
      </c>
      <c r="C525" s="239">
        <v>187</v>
      </c>
    </row>
    <row r="526" spans="1:3">
      <c r="A526" s="235">
        <v>2080203</v>
      </c>
      <c r="B526" s="132" t="s">
        <v>281</v>
      </c>
      <c r="C526" s="239"/>
    </row>
    <row r="527" spans="1:3">
      <c r="A527" s="235">
        <v>2080206</v>
      </c>
      <c r="B527" s="132" t="s">
        <v>559</v>
      </c>
      <c r="C527" s="239"/>
    </row>
    <row r="528" spans="1:3">
      <c r="A528" s="235">
        <v>2080207</v>
      </c>
      <c r="B528" s="132" t="s">
        <v>560</v>
      </c>
      <c r="C528" s="239"/>
    </row>
    <row r="529" spans="1:3">
      <c r="A529" s="235">
        <v>2080208</v>
      </c>
      <c r="B529" s="132" t="s">
        <v>561</v>
      </c>
      <c r="C529" s="239"/>
    </row>
    <row r="530" spans="1:3">
      <c r="A530" s="235">
        <v>2080299</v>
      </c>
      <c r="B530" s="132" t="s">
        <v>562</v>
      </c>
      <c r="C530" s="239"/>
    </row>
    <row r="531" spans="1:3">
      <c r="A531" s="235">
        <v>20804</v>
      </c>
      <c r="B531" s="132" t="s">
        <v>141</v>
      </c>
      <c r="C531" s="244"/>
    </row>
    <row r="532" spans="1:3">
      <c r="A532" s="235">
        <v>2080402</v>
      </c>
      <c r="B532" s="132" t="s">
        <v>563</v>
      </c>
      <c r="C532" s="251"/>
    </row>
    <row r="533" spans="1:3">
      <c r="A533" s="235">
        <v>20805</v>
      </c>
      <c r="B533" s="132" t="s">
        <v>142</v>
      </c>
      <c r="C533" s="244">
        <f>SUM(C534:C541)</f>
        <v>23409</v>
      </c>
    </row>
    <row r="534" spans="1:3">
      <c r="A534" s="235">
        <v>2080501</v>
      </c>
      <c r="B534" s="132" t="s">
        <v>564</v>
      </c>
      <c r="C534" s="239">
        <v>7803</v>
      </c>
    </row>
    <row r="535" spans="1:3">
      <c r="A535" s="235">
        <v>2080502</v>
      </c>
      <c r="B535" s="132" t="s">
        <v>565</v>
      </c>
      <c r="C535" s="239">
        <v>15606</v>
      </c>
    </row>
    <row r="536" spans="1:3">
      <c r="A536" s="235">
        <v>2080503</v>
      </c>
      <c r="B536" s="132" t="s">
        <v>566</v>
      </c>
      <c r="C536" s="239"/>
    </row>
    <row r="537" spans="1:3">
      <c r="A537" s="235">
        <v>2080505</v>
      </c>
      <c r="B537" s="132" t="s">
        <v>567</v>
      </c>
      <c r="C537" s="239"/>
    </row>
    <row r="538" spans="1:3">
      <c r="A538" s="235">
        <v>2080506</v>
      </c>
      <c r="B538" s="132" t="s">
        <v>568</v>
      </c>
      <c r="C538" s="239"/>
    </row>
    <row r="539" spans="1:3">
      <c r="A539" s="235">
        <v>2080507</v>
      </c>
      <c r="B539" s="132" t="s">
        <v>569</v>
      </c>
      <c r="C539" s="239"/>
    </row>
    <row r="540" spans="1:3">
      <c r="A540" s="235">
        <v>2080508</v>
      </c>
      <c r="B540" s="132" t="s">
        <v>570</v>
      </c>
      <c r="C540" s="239"/>
    </row>
    <row r="541" spans="1:3">
      <c r="A541" s="235">
        <v>2080599</v>
      </c>
      <c r="B541" s="132" t="s">
        <v>571</v>
      </c>
      <c r="C541" s="239"/>
    </row>
    <row r="542" spans="1:3">
      <c r="A542" s="235">
        <v>20806</v>
      </c>
      <c r="B542" s="132" t="s">
        <v>143</v>
      </c>
      <c r="C542" s="238"/>
    </row>
    <row r="543" spans="1:3">
      <c r="A543" s="235">
        <v>2080601</v>
      </c>
      <c r="B543" s="132" t="s">
        <v>572</v>
      </c>
      <c r="C543" s="238"/>
    </row>
    <row r="544" spans="1:3">
      <c r="A544" s="235">
        <v>2080602</v>
      </c>
      <c r="B544" s="132" t="s">
        <v>573</v>
      </c>
      <c r="C544" s="238"/>
    </row>
    <row r="545" spans="1:3">
      <c r="A545" s="235">
        <v>2080699</v>
      </c>
      <c r="B545" s="132" t="s">
        <v>574</v>
      </c>
      <c r="C545" s="238"/>
    </row>
    <row r="546" spans="1:3">
      <c r="A546" s="235">
        <v>20807</v>
      </c>
      <c r="B546" s="132" t="s">
        <v>144</v>
      </c>
      <c r="C546" s="238">
        <f>SUM(C547:C555)</f>
        <v>1678</v>
      </c>
    </row>
    <row r="547" spans="1:3">
      <c r="A547" s="235">
        <v>2080701</v>
      </c>
      <c r="B547" s="132" t="s">
        <v>575</v>
      </c>
      <c r="C547" s="238"/>
    </row>
    <row r="548" spans="1:3">
      <c r="A548" s="235">
        <v>2080702</v>
      </c>
      <c r="B548" s="132" t="s">
        <v>576</v>
      </c>
      <c r="C548" s="238"/>
    </row>
    <row r="549" spans="1:3">
      <c r="A549" s="235">
        <v>2080704</v>
      </c>
      <c r="B549" s="132" t="s">
        <v>577</v>
      </c>
      <c r="C549" s="238"/>
    </row>
    <row r="550" spans="1:3">
      <c r="A550" s="235">
        <v>2080705</v>
      </c>
      <c r="B550" s="132" t="s">
        <v>578</v>
      </c>
      <c r="C550" s="238"/>
    </row>
    <row r="551" spans="1:3">
      <c r="A551" s="235">
        <v>2080709</v>
      </c>
      <c r="B551" s="132" t="s">
        <v>579</v>
      </c>
      <c r="C551" s="238"/>
    </row>
    <row r="552" spans="1:3">
      <c r="A552" s="235">
        <v>2080711</v>
      </c>
      <c r="B552" s="132" t="s">
        <v>580</v>
      </c>
      <c r="C552" s="238"/>
    </row>
    <row r="553" spans="1:3">
      <c r="A553" s="235">
        <v>2080712</v>
      </c>
      <c r="B553" s="132" t="s">
        <v>581</v>
      </c>
      <c r="C553" s="238"/>
    </row>
    <row r="554" spans="1:3">
      <c r="A554" s="235">
        <v>2080713</v>
      </c>
      <c r="B554" s="132" t="s">
        <v>582</v>
      </c>
      <c r="C554" s="238"/>
    </row>
    <row r="555" spans="1:3">
      <c r="A555" s="235">
        <v>2080799</v>
      </c>
      <c r="B555" s="132" t="s">
        <v>583</v>
      </c>
      <c r="C555" s="243">
        <v>1678</v>
      </c>
    </row>
    <row r="556" spans="1:3">
      <c r="A556" s="235">
        <v>20808</v>
      </c>
      <c r="B556" s="132" t="s">
        <v>145</v>
      </c>
      <c r="C556" s="238">
        <f>SUM(C557:C563)</f>
        <v>9283</v>
      </c>
    </row>
    <row r="557" spans="1:3">
      <c r="A557" s="235">
        <v>2080801</v>
      </c>
      <c r="B557" s="132" t="s">
        <v>584</v>
      </c>
      <c r="C557" s="239">
        <v>1873</v>
      </c>
    </row>
    <row r="558" spans="1:3">
      <c r="A558" s="235">
        <v>2080802</v>
      </c>
      <c r="B558" s="132" t="s">
        <v>585</v>
      </c>
      <c r="C558" s="239"/>
    </row>
    <row r="559" spans="1:3">
      <c r="A559" s="235">
        <v>2080803</v>
      </c>
      <c r="B559" s="132" t="s">
        <v>586</v>
      </c>
      <c r="C559" s="239">
        <v>1303</v>
      </c>
    </row>
    <row r="560" spans="1:3">
      <c r="A560" s="235">
        <v>2080805</v>
      </c>
      <c r="B560" s="132" t="s">
        <v>587</v>
      </c>
      <c r="C560" s="239"/>
    </row>
    <row r="561" spans="1:3">
      <c r="A561" s="235">
        <v>2080806</v>
      </c>
      <c r="B561" s="132" t="s">
        <v>588</v>
      </c>
      <c r="C561" s="239">
        <v>629</v>
      </c>
    </row>
    <row r="562" spans="1:3">
      <c r="A562" s="235">
        <v>2080807</v>
      </c>
      <c r="B562" s="132" t="s">
        <v>589</v>
      </c>
      <c r="C562" s="239"/>
    </row>
    <row r="563" spans="1:3">
      <c r="A563" s="235">
        <v>2080808</v>
      </c>
      <c r="B563" s="150" t="s">
        <v>590</v>
      </c>
      <c r="C563" s="239">
        <v>5478</v>
      </c>
    </row>
    <row r="564" spans="1:3">
      <c r="A564" s="235">
        <v>2080899</v>
      </c>
      <c r="B564" s="150" t="s">
        <v>591</v>
      </c>
      <c r="C564" s="239"/>
    </row>
    <row r="565" spans="1:3">
      <c r="A565" s="235">
        <v>20809</v>
      </c>
      <c r="B565" s="132" t="s">
        <v>146</v>
      </c>
      <c r="C565" s="238">
        <f>SUM(C566:C571)</f>
        <v>1231</v>
      </c>
    </row>
    <row r="566" spans="1:3">
      <c r="A566" s="235">
        <v>2080901</v>
      </c>
      <c r="B566" s="132" t="s">
        <v>592</v>
      </c>
      <c r="C566" s="239">
        <v>968</v>
      </c>
    </row>
    <row r="567" spans="1:3">
      <c r="A567" s="235">
        <v>2080902</v>
      </c>
      <c r="B567" s="132" t="s">
        <v>593</v>
      </c>
      <c r="C567" s="239"/>
    </row>
    <row r="568" spans="1:3">
      <c r="A568" s="235">
        <v>2080903</v>
      </c>
      <c r="B568" s="132" t="s">
        <v>594</v>
      </c>
      <c r="C568" s="239">
        <v>66</v>
      </c>
    </row>
    <row r="569" spans="1:3">
      <c r="A569" s="235">
        <v>2080904</v>
      </c>
      <c r="B569" s="132" t="s">
        <v>595</v>
      </c>
      <c r="C569" s="239"/>
    </row>
    <row r="570" spans="1:3">
      <c r="A570" s="235">
        <v>2080905</v>
      </c>
      <c r="B570" s="132" t="s">
        <v>596</v>
      </c>
      <c r="C570" s="239"/>
    </row>
    <row r="571" spans="1:3">
      <c r="A571" s="235">
        <v>2080999</v>
      </c>
      <c r="B571" s="132" t="s">
        <v>597</v>
      </c>
      <c r="C571" s="239">
        <v>197</v>
      </c>
    </row>
    <row r="572" spans="1:3">
      <c r="A572" s="235">
        <v>20810</v>
      </c>
      <c r="B572" s="132" t="s">
        <v>147</v>
      </c>
      <c r="C572" s="238">
        <f>SUM(C573:C579)</f>
        <v>780</v>
      </c>
    </row>
    <row r="573" spans="1:3">
      <c r="A573" s="235">
        <v>2081001</v>
      </c>
      <c r="B573" s="132" t="s">
        <v>598</v>
      </c>
      <c r="C573" s="243">
        <v>468</v>
      </c>
    </row>
    <row r="574" spans="1:3">
      <c r="A574" s="235">
        <v>2081002</v>
      </c>
      <c r="B574" s="132" t="s">
        <v>599</v>
      </c>
      <c r="C574" s="243"/>
    </row>
    <row r="575" spans="1:3">
      <c r="A575" s="235">
        <v>2081003</v>
      </c>
      <c r="B575" s="132" t="s">
        <v>600</v>
      </c>
      <c r="C575" s="243"/>
    </row>
    <row r="576" spans="1:3">
      <c r="A576" s="235">
        <v>2081004</v>
      </c>
      <c r="B576" s="132" t="s">
        <v>601</v>
      </c>
      <c r="C576" s="243"/>
    </row>
    <row r="577" spans="1:3">
      <c r="A577" s="235">
        <v>2081005</v>
      </c>
      <c r="B577" s="132" t="s">
        <v>602</v>
      </c>
      <c r="C577" s="243"/>
    </row>
    <row r="578" spans="1:3">
      <c r="A578" s="235">
        <v>2081006</v>
      </c>
      <c r="B578" s="132" t="s">
        <v>603</v>
      </c>
      <c r="C578" s="243"/>
    </row>
    <row r="579" spans="1:3">
      <c r="A579" s="235">
        <v>2081099</v>
      </c>
      <c r="B579" s="132" t="s">
        <v>604</v>
      </c>
      <c r="C579" s="243">
        <v>312</v>
      </c>
    </row>
    <row r="580" spans="1:3">
      <c r="A580" s="235">
        <v>20811</v>
      </c>
      <c r="B580" s="132" t="s">
        <v>148</v>
      </c>
      <c r="C580" s="238">
        <f>SUM(C581:C588)</f>
        <v>2843</v>
      </c>
    </row>
    <row r="581" spans="1:3">
      <c r="A581" s="235">
        <v>2081101</v>
      </c>
      <c r="B581" s="132" t="s">
        <v>279</v>
      </c>
      <c r="C581" s="239">
        <v>546</v>
      </c>
    </row>
    <row r="582" spans="1:3">
      <c r="A582" s="235">
        <v>2081102</v>
      </c>
      <c r="B582" s="132" t="s">
        <v>280</v>
      </c>
      <c r="C582" s="239">
        <v>20</v>
      </c>
    </row>
    <row r="583" spans="1:3">
      <c r="A583" s="235">
        <v>2081103</v>
      </c>
      <c r="B583" s="132" t="s">
        <v>281</v>
      </c>
      <c r="C583" s="239"/>
    </row>
    <row r="584" spans="1:3">
      <c r="A584" s="235">
        <v>2081104</v>
      </c>
      <c r="B584" s="132" t="s">
        <v>605</v>
      </c>
      <c r="C584" s="239">
        <v>37</v>
      </c>
    </row>
    <row r="585" spans="1:3">
      <c r="A585" s="235">
        <v>2081105</v>
      </c>
      <c r="B585" s="132" t="s">
        <v>606</v>
      </c>
      <c r="C585" s="239">
        <v>51</v>
      </c>
    </row>
    <row r="586" spans="1:3">
      <c r="A586" s="235">
        <v>2081106</v>
      </c>
      <c r="B586" s="132" t="s">
        <v>607</v>
      </c>
      <c r="C586" s="239"/>
    </row>
    <row r="587" spans="1:3">
      <c r="A587" s="235">
        <v>2081107</v>
      </c>
      <c r="B587" s="132" t="s">
        <v>608</v>
      </c>
      <c r="C587" s="239">
        <v>1721</v>
      </c>
    </row>
    <row r="588" spans="1:3">
      <c r="A588" s="235">
        <v>2081199</v>
      </c>
      <c r="B588" s="132" t="s">
        <v>609</v>
      </c>
      <c r="C588" s="239">
        <v>468</v>
      </c>
    </row>
    <row r="589" spans="1:3">
      <c r="A589" s="235">
        <v>20816</v>
      </c>
      <c r="B589" s="132" t="s">
        <v>149</v>
      </c>
      <c r="C589" s="238"/>
    </row>
    <row r="590" spans="1:3">
      <c r="A590" s="235">
        <v>2081601</v>
      </c>
      <c r="B590" s="132" t="s">
        <v>279</v>
      </c>
      <c r="C590" s="238"/>
    </row>
    <row r="591" spans="1:3">
      <c r="A591" s="235">
        <v>2081602</v>
      </c>
      <c r="B591" s="132" t="s">
        <v>280</v>
      </c>
      <c r="C591" s="238"/>
    </row>
    <row r="592" spans="1:3">
      <c r="A592" s="235">
        <v>2081603</v>
      </c>
      <c r="B592" s="132" t="s">
        <v>281</v>
      </c>
      <c r="C592" s="238"/>
    </row>
    <row r="593" spans="1:3">
      <c r="A593" s="235">
        <v>2081699</v>
      </c>
      <c r="B593" s="132" t="s">
        <v>610</v>
      </c>
      <c r="C593" s="238"/>
    </row>
    <row r="594" spans="1:3">
      <c r="A594" s="235">
        <v>20819</v>
      </c>
      <c r="B594" s="132" t="s">
        <v>150</v>
      </c>
      <c r="C594" s="238">
        <f>SUM(C595:C596)</f>
        <v>7655</v>
      </c>
    </row>
    <row r="595" spans="1:3">
      <c r="A595" s="235">
        <v>2081901</v>
      </c>
      <c r="B595" s="132" t="s">
        <v>611</v>
      </c>
      <c r="C595" s="239">
        <v>2973</v>
      </c>
    </row>
    <row r="596" spans="1:3">
      <c r="A596" s="235">
        <v>2081902</v>
      </c>
      <c r="B596" s="132" t="s">
        <v>612</v>
      </c>
      <c r="C596" s="239">
        <v>4682</v>
      </c>
    </row>
    <row r="597" spans="1:3">
      <c r="A597" s="235">
        <v>20820</v>
      </c>
      <c r="B597" s="132" t="s">
        <v>151</v>
      </c>
      <c r="C597" s="238"/>
    </row>
    <row r="598" spans="1:3">
      <c r="A598" s="235">
        <v>2082001</v>
      </c>
      <c r="B598" s="132" t="s">
        <v>613</v>
      </c>
      <c r="C598" s="238"/>
    </row>
    <row r="599" spans="1:3">
      <c r="A599" s="235">
        <v>2082002</v>
      </c>
      <c r="B599" s="132" t="s">
        <v>614</v>
      </c>
      <c r="C599" s="238"/>
    </row>
    <row r="600" spans="1:3">
      <c r="A600" s="235">
        <v>20821</v>
      </c>
      <c r="B600" s="132" t="s">
        <v>152</v>
      </c>
      <c r="C600" s="238">
        <f>SUM(C601:C602)</f>
        <v>6243</v>
      </c>
    </row>
    <row r="601" spans="1:3">
      <c r="A601" s="235">
        <v>2082101</v>
      </c>
      <c r="B601" s="132" t="s">
        <v>615</v>
      </c>
      <c r="C601" s="238"/>
    </row>
    <row r="602" spans="1:3">
      <c r="A602" s="235">
        <v>2082102</v>
      </c>
      <c r="B602" s="132" t="s">
        <v>616</v>
      </c>
      <c r="C602" s="243">
        <v>6243</v>
      </c>
    </row>
    <row r="603" spans="1:3">
      <c r="A603" s="235">
        <v>20824</v>
      </c>
      <c r="B603" s="132" t="s">
        <v>153</v>
      </c>
      <c r="C603" s="238"/>
    </row>
    <row r="604" spans="1:3">
      <c r="A604" s="235">
        <v>2082401</v>
      </c>
      <c r="B604" s="132" t="s">
        <v>617</v>
      </c>
      <c r="C604" s="238"/>
    </row>
    <row r="605" spans="1:3">
      <c r="A605" s="235">
        <v>2082402</v>
      </c>
      <c r="B605" s="132" t="s">
        <v>618</v>
      </c>
      <c r="C605" s="238"/>
    </row>
    <row r="606" spans="1:3">
      <c r="A606" s="235">
        <v>20825</v>
      </c>
      <c r="B606" s="132" t="s">
        <v>154</v>
      </c>
      <c r="C606" s="238"/>
    </row>
    <row r="607" spans="1:3">
      <c r="A607" s="235">
        <v>2082501</v>
      </c>
      <c r="B607" s="132" t="s">
        <v>619</v>
      </c>
      <c r="C607" s="238"/>
    </row>
    <row r="608" spans="1:3">
      <c r="A608" s="235">
        <v>2082502</v>
      </c>
      <c r="B608" s="132" t="s">
        <v>620</v>
      </c>
      <c r="C608" s="238"/>
    </row>
    <row r="609" spans="1:3">
      <c r="A609" s="235">
        <v>20826</v>
      </c>
      <c r="B609" s="132" t="s">
        <v>155</v>
      </c>
      <c r="C609" s="238">
        <f>SUM(C610:C612)</f>
        <v>25254</v>
      </c>
    </row>
    <row r="610" spans="1:3">
      <c r="A610" s="235">
        <v>2082601</v>
      </c>
      <c r="B610" s="132" t="s">
        <v>621</v>
      </c>
      <c r="C610" s="239">
        <v>2132</v>
      </c>
    </row>
    <row r="611" spans="1:3">
      <c r="A611" s="235">
        <v>2082602</v>
      </c>
      <c r="B611" s="132" t="s">
        <v>622</v>
      </c>
      <c r="C611" s="252">
        <v>20001</v>
      </c>
    </row>
    <row r="612" spans="1:3">
      <c r="A612" s="235">
        <v>2082699</v>
      </c>
      <c r="B612" s="132" t="s">
        <v>623</v>
      </c>
      <c r="C612" s="252">
        <v>3121</v>
      </c>
    </row>
    <row r="613" spans="1:3">
      <c r="A613" s="235">
        <v>20827</v>
      </c>
      <c r="B613" s="132" t="s">
        <v>156</v>
      </c>
      <c r="C613" s="238"/>
    </row>
    <row r="614" spans="1:3">
      <c r="A614" s="235">
        <v>2082701</v>
      </c>
      <c r="B614" s="132" t="s">
        <v>624</v>
      </c>
      <c r="C614" s="238"/>
    </row>
    <row r="615" spans="1:3">
      <c r="A615" s="235">
        <v>2082702</v>
      </c>
      <c r="B615" s="132" t="s">
        <v>625</v>
      </c>
      <c r="C615" s="238"/>
    </row>
    <row r="616" spans="1:3">
      <c r="A616" s="235">
        <v>2082799</v>
      </c>
      <c r="B616" s="132" t="s">
        <v>626</v>
      </c>
      <c r="C616" s="238"/>
    </row>
    <row r="617" spans="1:3">
      <c r="A617" s="235">
        <v>20828</v>
      </c>
      <c r="B617" s="235" t="s">
        <v>157</v>
      </c>
      <c r="C617" s="238">
        <f>SUM(C618:C624)</f>
        <v>315</v>
      </c>
    </row>
    <row r="618" spans="1:3">
      <c r="A618" s="235">
        <v>2082801</v>
      </c>
      <c r="B618" s="132" t="s">
        <v>279</v>
      </c>
      <c r="C618" s="243">
        <v>315</v>
      </c>
    </row>
    <row r="619" spans="1:3">
      <c r="A619" s="235">
        <v>2082802</v>
      </c>
      <c r="B619" s="132" t="s">
        <v>280</v>
      </c>
      <c r="C619" s="238"/>
    </row>
    <row r="620" spans="1:3">
      <c r="A620" s="235">
        <v>2082803</v>
      </c>
      <c r="B620" s="132" t="s">
        <v>281</v>
      </c>
      <c r="C620" s="238"/>
    </row>
    <row r="621" spans="1:3">
      <c r="A621" s="235">
        <v>2082804</v>
      </c>
      <c r="B621" s="132" t="s">
        <v>627</v>
      </c>
      <c r="C621" s="238"/>
    </row>
    <row r="622" spans="1:3">
      <c r="A622" s="235">
        <v>2082805</v>
      </c>
      <c r="B622" s="132" t="s">
        <v>628</v>
      </c>
      <c r="C622" s="238"/>
    </row>
    <row r="623" spans="1:3">
      <c r="A623" s="235">
        <v>2082850</v>
      </c>
      <c r="B623" s="132" t="s">
        <v>288</v>
      </c>
      <c r="C623" s="238"/>
    </row>
    <row r="624" spans="1:3">
      <c r="A624" s="235">
        <v>2082899</v>
      </c>
      <c r="B624" s="132" t="s">
        <v>629</v>
      </c>
      <c r="C624" s="238"/>
    </row>
    <row r="625" spans="1:3">
      <c r="A625" s="235">
        <v>20830</v>
      </c>
      <c r="B625" s="132" t="s">
        <v>158</v>
      </c>
      <c r="C625" s="238"/>
    </row>
    <row r="626" spans="1:3">
      <c r="A626" s="235">
        <v>2083001</v>
      </c>
      <c r="B626" s="132" t="s">
        <v>630</v>
      </c>
      <c r="C626" s="238"/>
    </row>
    <row r="627" spans="1:3">
      <c r="A627" s="235">
        <v>2083099</v>
      </c>
      <c r="B627" s="132" t="s">
        <v>631</v>
      </c>
      <c r="C627" s="238"/>
    </row>
    <row r="628" spans="1:3">
      <c r="A628" s="235">
        <v>2089999</v>
      </c>
      <c r="B628" s="132" t="s">
        <v>159</v>
      </c>
      <c r="C628" s="238"/>
    </row>
    <row r="629" spans="1:3">
      <c r="A629" s="235">
        <v>210</v>
      </c>
      <c r="B629" s="132" t="s">
        <v>632</v>
      </c>
      <c r="C629" s="236">
        <f>SUM(C630,C635,C650,C654,C666,C669,C673,C678,C682,C686,C689,C698,C699)</f>
        <v>51971</v>
      </c>
    </row>
    <row r="630" spans="1:3">
      <c r="A630" s="235">
        <v>21001</v>
      </c>
      <c r="B630" s="132" t="s">
        <v>161</v>
      </c>
      <c r="C630" s="238">
        <f>SUM(C631:C634)</f>
        <v>1736</v>
      </c>
    </row>
    <row r="631" spans="1:3">
      <c r="A631" s="235">
        <v>2100101</v>
      </c>
      <c r="B631" s="132" t="s">
        <v>279</v>
      </c>
      <c r="C631" s="239">
        <v>1599</v>
      </c>
    </row>
    <row r="632" spans="1:3">
      <c r="A632" s="235">
        <v>2100102</v>
      </c>
      <c r="B632" s="132" t="s">
        <v>280</v>
      </c>
      <c r="C632" s="239">
        <v>137</v>
      </c>
    </row>
    <row r="633" spans="1:3">
      <c r="A633" s="235">
        <v>2100103</v>
      </c>
      <c r="B633" s="132" t="s">
        <v>281</v>
      </c>
      <c r="C633" s="244"/>
    </row>
    <row r="634" spans="1:3">
      <c r="A634" s="235">
        <v>2100199</v>
      </c>
      <c r="B634" s="132" t="s">
        <v>633</v>
      </c>
      <c r="C634" s="238"/>
    </row>
    <row r="635" spans="1:3">
      <c r="A635" s="235">
        <v>21002</v>
      </c>
      <c r="B635" s="132" t="s">
        <v>162</v>
      </c>
      <c r="C635" s="238">
        <f>SUM(C636:C649)</f>
        <v>1208</v>
      </c>
    </row>
    <row r="636" spans="1:3">
      <c r="A636" s="235">
        <v>2100201</v>
      </c>
      <c r="B636" s="132" t="s">
        <v>634</v>
      </c>
      <c r="C636" s="239">
        <v>121</v>
      </c>
    </row>
    <row r="637" spans="1:3">
      <c r="A637" s="235">
        <v>2100202</v>
      </c>
      <c r="B637" s="132" t="s">
        <v>635</v>
      </c>
      <c r="C637" s="239">
        <v>63</v>
      </c>
    </row>
    <row r="638" spans="1:3">
      <c r="A638" s="235">
        <v>2100203</v>
      </c>
      <c r="B638" s="132" t="s">
        <v>636</v>
      </c>
      <c r="C638" s="239"/>
    </row>
    <row r="639" spans="1:3">
      <c r="A639" s="235">
        <v>2100204</v>
      </c>
      <c r="B639" s="132" t="s">
        <v>637</v>
      </c>
      <c r="C639" s="239"/>
    </row>
    <row r="640" spans="1:3">
      <c r="A640" s="235">
        <v>2100205</v>
      </c>
      <c r="B640" s="132" t="s">
        <v>638</v>
      </c>
      <c r="C640" s="239">
        <v>153</v>
      </c>
    </row>
    <row r="641" spans="1:3">
      <c r="A641" s="235">
        <v>2100206</v>
      </c>
      <c r="B641" s="132" t="s">
        <v>639</v>
      </c>
      <c r="C641" s="239">
        <v>871</v>
      </c>
    </row>
    <row r="642" spans="1:3">
      <c r="A642" s="235">
        <v>2100207</v>
      </c>
      <c r="B642" s="132" t="s">
        <v>640</v>
      </c>
      <c r="C642" s="238"/>
    </row>
    <row r="643" spans="1:3">
      <c r="A643" s="235">
        <v>2100208</v>
      </c>
      <c r="B643" s="132" t="s">
        <v>641</v>
      </c>
      <c r="C643" s="238"/>
    </row>
    <row r="644" spans="1:3">
      <c r="A644" s="235">
        <v>2100209</v>
      </c>
      <c r="B644" s="132" t="s">
        <v>642</v>
      </c>
      <c r="C644" s="238"/>
    </row>
    <row r="645" spans="1:3">
      <c r="A645" s="235">
        <v>2100210</v>
      </c>
      <c r="B645" s="132" t="s">
        <v>643</v>
      </c>
      <c r="C645" s="238"/>
    </row>
    <row r="646" spans="1:3">
      <c r="A646" s="235">
        <v>2100211</v>
      </c>
      <c r="B646" s="132" t="s">
        <v>644</v>
      </c>
      <c r="C646" s="238"/>
    </row>
    <row r="647" spans="1:3">
      <c r="A647" s="235">
        <v>2100212</v>
      </c>
      <c r="B647" s="132" t="s">
        <v>645</v>
      </c>
      <c r="C647" s="238"/>
    </row>
    <row r="648" spans="1:3">
      <c r="A648" s="235">
        <v>2100213</v>
      </c>
      <c r="B648" s="132" t="s">
        <v>646</v>
      </c>
      <c r="C648" s="238"/>
    </row>
    <row r="649" spans="1:3">
      <c r="A649" s="235">
        <v>2100299</v>
      </c>
      <c r="B649" s="132" t="s">
        <v>647</v>
      </c>
      <c r="C649" s="238"/>
    </row>
    <row r="650" spans="1:3">
      <c r="A650" s="235">
        <v>21003</v>
      </c>
      <c r="B650" s="132" t="s">
        <v>163</v>
      </c>
      <c r="C650" s="238">
        <f>SUM(C651:C653)</f>
        <v>4536</v>
      </c>
    </row>
    <row r="651" spans="1:3">
      <c r="A651" s="235">
        <v>2100301</v>
      </c>
      <c r="B651" s="132" t="s">
        <v>648</v>
      </c>
      <c r="C651" s="238"/>
    </row>
    <row r="652" spans="1:3">
      <c r="A652" s="235">
        <v>2100302</v>
      </c>
      <c r="B652" s="132" t="s">
        <v>649</v>
      </c>
      <c r="C652" s="239">
        <v>4011</v>
      </c>
    </row>
    <row r="653" spans="1:3">
      <c r="A653" s="235">
        <v>2100399</v>
      </c>
      <c r="B653" s="132" t="s">
        <v>650</v>
      </c>
      <c r="C653" s="239">
        <v>525</v>
      </c>
    </row>
    <row r="654" spans="1:3">
      <c r="A654" s="235">
        <v>21004</v>
      </c>
      <c r="B654" s="132" t="s">
        <v>164</v>
      </c>
      <c r="C654" s="238">
        <f>SUM(C655:C665)</f>
        <v>6932</v>
      </c>
    </row>
    <row r="655" spans="1:3">
      <c r="A655" s="235">
        <v>2100401</v>
      </c>
      <c r="B655" s="132" t="s">
        <v>651</v>
      </c>
      <c r="C655" s="239">
        <v>696</v>
      </c>
    </row>
    <row r="656" spans="1:3">
      <c r="A656" s="235">
        <v>2100402</v>
      </c>
      <c r="B656" s="132" t="s">
        <v>652</v>
      </c>
      <c r="C656" s="239">
        <v>206</v>
      </c>
    </row>
    <row r="657" spans="1:3">
      <c r="A657" s="235">
        <v>2100403</v>
      </c>
      <c r="B657" s="132" t="s">
        <v>653</v>
      </c>
      <c r="C657" s="239"/>
    </row>
    <row r="658" spans="1:3">
      <c r="A658" s="235">
        <v>2100404</v>
      </c>
      <c r="B658" s="132" t="s">
        <v>654</v>
      </c>
      <c r="C658" s="239"/>
    </row>
    <row r="659" spans="1:3">
      <c r="A659" s="235">
        <v>2100405</v>
      </c>
      <c r="B659" s="132" t="s">
        <v>655</v>
      </c>
      <c r="C659" s="239"/>
    </row>
    <row r="660" spans="1:3">
      <c r="A660" s="235">
        <v>2100406</v>
      </c>
      <c r="B660" s="132" t="s">
        <v>656</v>
      </c>
      <c r="C660" s="239"/>
    </row>
    <row r="661" spans="1:3">
      <c r="A661" s="235">
        <v>2100407</v>
      </c>
      <c r="B661" s="132" t="s">
        <v>657</v>
      </c>
      <c r="C661" s="239"/>
    </row>
    <row r="662" spans="1:3">
      <c r="A662" s="235">
        <v>2100408</v>
      </c>
      <c r="B662" s="132" t="s">
        <v>658</v>
      </c>
      <c r="C662" s="253">
        <v>5819</v>
      </c>
    </row>
    <row r="663" spans="1:3">
      <c r="A663" s="235">
        <v>2100409</v>
      </c>
      <c r="B663" s="132" t="s">
        <v>659</v>
      </c>
      <c r="C663" s="239"/>
    </row>
    <row r="664" spans="1:3">
      <c r="A664" s="235">
        <v>2100410</v>
      </c>
      <c r="B664" s="132" t="s">
        <v>660</v>
      </c>
      <c r="C664" s="239">
        <v>211</v>
      </c>
    </row>
    <row r="665" spans="1:3">
      <c r="A665" s="235">
        <v>2100499</v>
      </c>
      <c r="B665" s="132" t="s">
        <v>661</v>
      </c>
      <c r="C665" s="239"/>
    </row>
    <row r="666" spans="1:3">
      <c r="A666" s="235">
        <v>21006</v>
      </c>
      <c r="B666" s="132" t="s">
        <v>165</v>
      </c>
      <c r="C666" s="238"/>
    </row>
    <row r="667" spans="1:3">
      <c r="A667" s="235">
        <v>2100601</v>
      </c>
      <c r="B667" s="132" t="s">
        <v>662</v>
      </c>
      <c r="C667" s="238"/>
    </row>
    <row r="668" spans="1:3">
      <c r="A668" s="235">
        <v>2100699</v>
      </c>
      <c r="B668" s="132" t="s">
        <v>663</v>
      </c>
      <c r="C668" s="238"/>
    </row>
    <row r="669" spans="1:3">
      <c r="A669" s="235">
        <v>21007</v>
      </c>
      <c r="B669" s="132" t="s">
        <v>166</v>
      </c>
      <c r="C669" s="238">
        <f>SUM(C670:C672)</f>
        <v>2882</v>
      </c>
    </row>
    <row r="670" spans="1:3">
      <c r="A670" s="235">
        <v>2100716</v>
      </c>
      <c r="B670" s="132" t="s">
        <v>664</v>
      </c>
      <c r="C670" s="238"/>
    </row>
    <row r="671" spans="1:3">
      <c r="A671" s="235">
        <v>2100717</v>
      </c>
      <c r="B671" s="132" t="s">
        <v>665</v>
      </c>
      <c r="C671" s="238"/>
    </row>
    <row r="672" spans="1:3">
      <c r="A672" s="235">
        <v>2100799</v>
      </c>
      <c r="B672" s="132" t="s">
        <v>666</v>
      </c>
      <c r="C672" s="239">
        <v>2882</v>
      </c>
    </row>
    <row r="673" spans="1:3">
      <c r="A673" s="235">
        <v>21011</v>
      </c>
      <c r="B673" s="132" t="s">
        <v>167</v>
      </c>
      <c r="C673" s="238">
        <f>SUM(C674:C677)</f>
        <v>422</v>
      </c>
    </row>
    <row r="674" spans="1:3">
      <c r="A674" s="235">
        <v>2101101</v>
      </c>
      <c r="B674" s="132" t="s">
        <v>667</v>
      </c>
      <c r="C674" s="238"/>
    </row>
    <row r="675" spans="1:3">
      <c r="A675" s="235">
        <v>2101102</v>
      </c>
      <c r="B675" s="132" t="s">
        <v>668</v>
      </c>
      <c r="C675" s="238"/>
    </row>
    <row r="676" spans="1:3">
      <c r="A676" s="235">
        <v>2101103</v>
      </c>
      <c r="B676" s="132" t="s">
        <v>669</v>
      </c>
      <c r="C676" s="243">
        <v>422</v>
      </c>
    </row>
    <row r="677" spans="1:3">
      <c r="A677" s="235">
        <v>2101199</v>
      </c>
      <c r="B677" s="132" t="s">
        <v>670</v>
      </c>
      <c r="C677" s="238"/>
    </row>
    <row r="678" spans="1:3">
      <c r="A678" s="235">
        <v>21012</v>
      </c>
      <c r="B678" s="132" t="s">
        <v>168</v>
      </c>
      <c r="C678" s="238">
        <f>SUM(C679:C681)</f>
        <v>32672</v>
      </c>
    </row>
    <row r="679" spans="1:3">
      <c r="A679" s="235">
        <v>2101201</v>
      </c>
      <c r="B679" s="132" t="s">
        <v>671</v>
      </c>
      <c r="C679" s="239">
        <v>422</v>
      </c>
    </row>
    <row r="680" spans="1:3">
      <c r="A680" s="235">
        <v>2101202</v>
      </c>
      <c r="B680" s="132" t="s">
        <v>672</v>
      </c>
      <c r="C680" s="239">
        <v>32092</v>
      </c>
    </row>
    <row r="681" spans="1:3">
      <c r="A681" s="235">
        <v>2101299</v>
      </c>
      <c r="B681" s="132" t="s">
        <v>673</v>
      </c>
      <c r="C681" s="239">
        <v>158</v>
      </c>
    </row>
    <row r="682" spans="1:3">
      <c r="A682" s="235">
        <v>21013</v>
      </c>
      <c r="B682" s="132" t="s">
        <v>169</v>
      </c>
      <c r="C682" s="238">
        <f>SUM(C683:C685)</f>
        <v>1012</v>
      </c>
    </row>
    <row r="683" spans="1:3">
      <c r="A683" s="235">
        <v>2101301</v>
      </c>
      <c r="B683" s="132" t="s">
        <v>674</v>
      </c>
      <c r="C683" s="238"/>
    </row>
    <row r="684" spans="1:3">
      <c r="A684" s="235">
        <v>2101302</v>
      </c>
      <c r="B684" s="132" t="s">
        <v>675</v>
      </c>
      <c r="C684" s="238"/>
    </row>
    <row r="685" spans="1:3">
      <c r="A685" s="235">
        <v>2101399</v>
      </c>
      <c r="B685" s="132" t="s">
        <v>676</v>
      </c>
      <c r="C685" s="243">
        <v>1012</v>
      </c>
    </row>
    <row r="686" spans="1:3">
      <c r="A686" s="235">
        <v>21014</v>
      </c>
      <c r="B686" s="132" t="s">
        <v>170</v>
      </c>
      <c r="C686" s="238"/>
    </row>
    <row r="687" spans="1:3">
      <c r="A687" s="235">
        <v>2101401</v>
      </c>
      <c r="B687" s="132" t="s">
        <v>677</v>
      </c>
      <c r="C687" s="238"/>
    </row>
    <row r="688" spans="1:3">
      <c r="A688" s="235">
        <v>2101499</v>
      </c>
      <c r="B688" s="132" t="s">
        <v>678</v>
      </c>
      <c r="C688" s="238"/>
    </row>
    <row r="689" spans="1:3">
      <c r="A689" s="235">
        <v>21015</v>
      </c>
      <c r="B689" s="132" t="s">
        <v>171</v>
      </c>
      <c r="C689" s="238">
        <f>SUM(C690:C697)</f>
        <v>571</v>
      </c>
    </row>
    <row r="690" spans="1:3">
      <c r="A690" s="235">
        <v>2101501</v>
      </c>
      <c r="B690" s="132" t="s">
        <v>279</v>
      </c>
      <c r="C690" s="247">
        <v>557</v>
      </c>
    </row>
    <row r="691" spans="1:3">
      <c r="A691" s="235">
        <v>2101502</v>
      </c>
      <c r="B691" s="132" t="s">
        <v>280</v>
      </c>
      <c r="C691" s="247">
        <v>14</v>
      </c>
    </row>
    <row r="692" spans="1:3">
      <c r="A692" s="235">
        <v>2101503</v>
      </c>
      <c r="B692" s="132" t="s">
        <v>281</v>
      </c>
      <c r="C692" s="238"/>
    </row>
    <row r="693" spans="1:3">
      <c r="A693" s="235">
        <v>2101504</v>
      </c>
      <c r="B693" s="132" t="s">
        <v>315</v>
      </c>
      <c r="C693" s="238"/>
    </row>
    <row r="694" spans="1:3">
      <c r="A694" s="235">
        <v>2101505</v>
      </c>
      <c r="B694" s="132" t="s">
        <v>679</v>
      </c>
      <c r="C694" s="238"/>
    </row>
    <row r="695" spans="1:3">
      <c r="A695" s="235">
        <v>2101506</v>
      </c>
      <c r="B695" s="132" t="s">
        <v>680</v>
      </c>
      <c r="C695" s="238"/>
    </row>
    <row r="696" spans="1:3">
      <c r="A696" s="235">
        <v>2101550</v>
      </c>
      <c r="B696" s="132" t="s">
        <v>288</v>
      </c>
      <c r="C696" s="238"/>
    </row>
    <row r="697" spans="1:3">
      <c r="A697" s="235">
        <v>2101599</v>
      </c>
      <c r="B697" s="132" t="s">
        <v>681</v>
      </c>
      <c r="C697" s="238"/>
    </row>
    <row r="698" spans="1:3">
      <c r="A698" s="235">
        <v>21016</v>
      </c>
      <c r="B698" s="132" t="s">
        <v>172</v>
      </c>
      <c r="C698" s="238"/>
    </row>
    <row r="699" spans="1:3">
      <c r="A699" s="235">
        <v>21099</v>
      </c>
      <c r="B699" s="132" t="s">
        <v>173</v>
      </c>
      <c r="C699" s="238"/>
    </row>
    <row r="700" spans="1:3">
      <c r="A700" s="235">
        <v>211</v>
      </c>
      <c r="B700" s="132" t="s">
        <v>682</v>
      </c>
      <c r="C700" s="236">
        <f>SUM(C701,C711,C715,C724,C731,C738,C744,C747,C750,C751,C752,C758,C759,C760,C771)</f>
        <v>18345</v>
      </c>
    </row>
    <row r="701" spans="1:3">
      <c r="A701" s="235">
        <v>21101</v>
      </c>
      <c r="B701" s="132" t="s">
        <v>175</v>
      </c>
      <c r="C701" s="238"/>
    </row>
    <row r="702" spans="1:3">
      <c r="A702" s="235">
        <v>2110101</v>
      </c>
      <c r="B702" s="132" t="s">
        <v>279</v>
      </c>
      <c r="C702" s="238"/>
    </row>
    <row r="703" spans="1:3">
      <c r="A703" s="235">
        <v>2110102</v>
      </c>
      <c r="B703" s="132" t="s">
        <v>280</v>
      </c>
      <c r="C703" s="238"/>
    </row>
    <row r="704" spans="1:3">
      <c r="A704" s="235">
        <v>2110103</v>
      </c>
      <c r="B704" s="132" t="s">
        <v>281</v>
      </c>
      <c r="C704" s="238"/>
    </row>
    <row r="705" spans="1:3">
      <c r="A705" s="235">
        <v>2110104</v>
      </c>
      <c r="B705" s="132" t="s">
        <v>683</v>
      </c>
      <c r="C705" s="238"/>
    </row>
    <row r="706" spans="1:3">
      <c r="A706" s="235">
        <v>2110105</v>
      </c>
      <c r="B706" s="132" t="s">
        <v>684</v>
      </c>
      <c r="C706" s="238"/>
    </row>
    <row r="707" spans="1:3">
      <c r="A707" s="235">
        <v>2110106</v>
      </c>
      <c r="B707" s="132" t="s">
        <v>685</v>
      </c>
      <c r="C707" s="238"/>
    </row>
    <row r="708" spans="1:3">
      <c r="A708" s="235">
        <v>2110107</v>
      </c>
      <c r="B708" s="132" t="s">
        <v>686</v>
      </c>
      <c r="C708" s="238"/>
    </row>
    <row r="709" spans="1:3">
      <c r="A709" s="235">
        <v>2110108</v>
      </c>
      <c r="B709" s="132" t="s">
        <v>687</v>
      </c>
      <c r="C709" s="238"/>
    </row>
    <row r="710" spans="1:3">
      <c r="A710" s="235">
        <v>2110199</v>
      </c>
      <c r="B710" s="132" t="s">
        <v>688</v>
      </c>
      <c r="C710" s="238"/>
    </row>
    <row r="711" spans="1:3">
      <c r="A711" s="235">
        <v>21102</v>
      </c>
      <c r="B711" s="132" t="s">
        <v>176</v>
      </c>
      <c r="C711" s="238"/>
    </row>
    <row r="712" spans="1:3">
      <c r="A712" s="235">
        <v>2110203</v>
      </c>
      <c r="B712" s="132" t="s">
        <v>689</v>
      </c>
      <c r="C712" s="238"/>
    </row>
    <row r="713" spans="1:3">
      <c r="A713" s="235">
        <v>2110204</v>
      </c>
      <c r="B713" s="132" t="s">
        <v>690</v>
      </c>
      <c r="C713" s="238"/>
    </row>
    <row r="714" spans="1:3">
      <c r="A714" s="235">
        <v>2110299</v>
      </c>
      <c r="B714" s="132" t="s">
        <v>691</v>
      </c>
      <c r="C714" s="238"/>
    </row>
    <row r="715" spans="1:3">
      <c r="A715" s="235">
        <v>21103</v>
      </c>
      <c r="B715" s="132" t="s">
        <v>177</v>
      </c>
      <c r="C715" s="238">
        <f>SUM(C716:C723)</f>
        <v>16587</v>
      </c>
    </row>
    <row r="716" spans="1:3">
      <c r="A716" s="235">
        <v>2110301</v>
      </c>
      <c r="B716" s="132" t="s">
        <v>692</v>
      </c>
      <c r="C716" s="239">
        <v>132</v>
      </c>
    </row>
    <row r="717" spans="1:3">
      <c r="A717" s="235">
        <v>2110302</v>
      </c>
      <c r="B717" s="132" t="s">
        <v>693</v>
      </c>
      <c r="C717" s="239">
        <v>16455</v>
      </c>
    </row>
    <row r="718" spans="1:3">
      <c r="A718" s="235">
        <v>2110303</v>
      </c>
      <c r="B718" s="132" t="s">
        <v>694</v>
      </c>
      <c r="C718" s="238"/>
    </row>
    <row r="719" spans="1:3">
      <c r="A719" s="235">
        <v>2110304</v>
      </c>
      <c r="B719" s="132" t="s">
        <v>695</v>
      </c>
      <c r="C719" s="238"/>
    </row>
    <row r="720" spans="1:3">
      <c r="A720" s="235">
        <v>2110305</v>
      </c>
      <c r="B720" s="132" t="s">
        <v>696</v>
      </c>
      <c r="C720" s="238"/>
    </row>
    <row r="721" spans="1:3">
      <c r="A721" s="235">
        <v>2110306</v>
      </c>
      <c r="B721" s="132" t="s">
        <v>697</v>
      </c>
      <c r="C721" s="238"/>
    </row>
    <row r="722" spans="1:3">
      <c r="A722" s="235">
        <v>2110307</v>
      </c>
      <c r="B722" s="132" t="s">
        <v>698</v>
      </c>
      <c r="C722" s="238"/>
    </row>
    <row r="723" spans="1:3">
      <c r="A723" s="235">
        <v>2110399</v>
      </c>
      <c r="B723" s="132" t="s">
        <v>699</v>
      </c>
      <c r="C723" s="238"/>
    </row>
    <row r="724" spans="1:3">
      <c r="A724" s="235">
        <v>21104</v>
      </c>
      <c r="B724" s="132" t="s">
        <v>178</v>
      </c>
      <c r="C724" s="238">
        <f>SUM(C725:C729)</f>
        <v>549</v>
      </c>
    </row>
    <row r="725" spans="1:3">
      <c r="A725" s="235">
        <v>2110401</v>
      </c>
      <c r="B725" s="132" t="s">
        <v>700</v>
      </c>
      <c r="C725" s="238"/>
    </row>
    <row r="726" spans="1:3">
      <c r="A726" s="235">
        <v>2110402</v>
      </c>
      <c r="B726" s="132" t="s">
        <v>701</v>
      </c>
      <c r="C726" s="243">
        <v>549</v>
      </c>
    </row>
    <row r="727" spans="1:3">
      <c r="A727" s="235">
        <v>2110404</v>
      </c>
      <c r="B727" s="132" t="s">
        <v>702</v>
      </c>
      <c r="C727" s="238"/>
    </row>
    <row r="728" spans="1:3">
      <c r="A728" s="235">
        <v>2110405</v>
      </c>
      <c r="B728" s="254" t="s">
        <v>703</v>
      </c>
      <c r="C728" s="238"/>
    </row>
    <row r="729" spans="1:3">
      <c r="A729" s="235">
        <v>2110406</v>
      </c>
      <c r="B729" s="254" t="s">
        <v>704</v>
      </c>
      <c r="C729" s="238"/>
    </row>
    <row r="730" spans="1:3">
      <c r="A730" s="235">
        <v>2110499</v>
      </c>
      <c r="B730" s="254" t="s">
        <v>705</v>
      </c>
      <c r="C730" s="238"/>
    </row>
    <row r="731" spans="1:3">
      <c r="A731" s="235">
        <v>21105</v>
      </c>
      <c r="B731" s="132" t="s">
        <v>179</v>
      </c>
      <c r="C731" s="238"/>
    </row>
    <row r="732" spans="1:3">
      <c r="A732" s="235">
        <v>2110501</v>
      </c>
      <c r="B732" s="132" t="s">
        <v>706</v>
      </c>
      <c r="C732" s="238"/>
    </row>
    <row r="733" spans="1:3">
      <c r="A733" s="235">
        <v>2110502</v>
      </c>
      <c r="B733" s="132" t="s">
        <v>707</v>
      </c>
      <c r="C733" s="238"/>
    </row>
    <row r="734" spans="1:3">
      <c r="A734" s="235">
        <v>2110503</v>
      </c>
      <c r="B734" s="132" t="s">
        <v>708</v>
      </c>
      <c r="C734" s="238"/>
    </row>
    <row r="735" spans="1:3">
      <c r="A735" s="235">
        <v>2110506</v>
      </c>
      <c r="B735" s="132" t="s">
        <v>709</v>
      </c>
      <c r="C735" s="238"/>
    </row>
    <row r="736" spans="1:3">
      <c r="A736" s="235">
        <v>2110507</v>
      </c>
      <c r="B736" s="132" t="s">
        <v>710</v>
      </c>
      <c r="C736" s="238"/>
    </row>
    <row r="737" spans="1:3">
      <c r="A737" s="235">
        <v>2110599</v>
      </c>
      <c r="B737" s="132" t="s">
        <v>711</v>
      </c>
      <c r="C737" s="238"/>
    </row>
    <row r="738" spans="1:3">
      <c r="A738" s="235">
        <v>21106</v>
      </c>
      <c r="B738" s="132" t="s">
        <v>180</v>
      </c>
      <c r="C738" s="238"/>
    </row>
    <row r="739" spans="1:3">
      <c r="A739" s="235">
        <v>2110602</v>
      </c>
      <c r="B739" s="132" t="s">
        <v>712</v>
      </c>
      <c r="C739" s="238"/>
    </row>
    <row r="740" spans="1:3">
      <c r="A740" s="235">
        <v>2110603</v>
      </c>
      <c r="B740" s="132" t="s">
        <v>713</v>
      </c>
      <c r="C740" s="238"/>
    </row>
    <row r="741" spans="1:3">
      <c r="A741" s="235">
        <v>2110604</v>
      </c>
      <c r="B741" s="132" t="s">
        <v>714</v>
      </c>
      <c r="C741" s="238"/>
    </row>
    <row r="742" spans="1:3">
      <c r="A742" s="235">
        <v>2110605</v>
      </c>
      <c r="B742" s="132" t="s">
        <v>715</v>
      </c>
      <c r="C742" s="238"/>
    </row>
    <row r="743" spans="1:3">
      <c r="A743" s="235">
        <v>2110699</v>
      </c>
      <c r="B743" s="132" t="s">
        <v>716</v>
      </c>
      <c r="C743" s="238"/>
    </row>
    <row r="744" spans="1:3">
      <c r="A744" s="235">
        <v>21107</v>
      </c>
      <c r="B744" s="132" t="s">
        <v>181</v>
      </c>
      <c r="C744" s="238"/>
    </row>
    <row r="745" spans="1:3">
      <c r="A745" s="235">
        <v>2110704</v>
      </c>
      <c r="B745" s="132" t="s">
        <v>717</v>
      </c>
      <c r="C745" s="238"/>
    </row>
    <row r="746" spans="1:3">
      <c r="A746" s="235">
        <v>2110799</v>
      </c>
      <c r="B746" s="132" t="s">
        <v>718</v>
      </c>
      <c r="C746" s="238"/>
    </row>
    <row r="747" spans="1:3">
      <c r="A747" s="235">
        <v>21108</v>
      </c>
      <c r="B747" s="132" t="s">
        <v>182</v>
      </c>
      <c r="C747" s="238"/>
    </row>
    <row r="748" spans="1:3">
      <c r="A748" s="235">
        <v>2110804</v>
      </c>
      <c r="B748" s="132" t="s">
        <v>719</v>
      </c>
      <c r="C748" s="238"/>
    </row>
    <row r="749" spans="1:3">
      <c r="A749" s="235">
        <v>2110899</v>
      </c>
      <c r="B749" s="132" t="s">
        <v>720</v>
      </c>
      <c r="C749" s="238"/>
    </row>
    <row r="750" spans="1:3">
      <c r="A750" s="235">
        <v>21109</v>
      </c>
      <c r="B750" s="132" t="s">
        <v>183</v>
      </c>
      <c r="C750" s="238"/>
    </row>
    <row r="751" spans="1:3">
      <c r="A751" s="235">
        <v>21110</v>
      </c>
      <c r="B751" s="132" t="s">
        <v>184</v>
      </c>
      <c r="C751" s="238"/>
    </row>
    <row r="752" spans="1:3">
      <c r="A752" s="235">
        <v>21111</v>
      </c>
      <c r="B752" s="132" t="s">
        <v>185</v>
      </c>
      <c r="C752" s="238"/>
    </row>
    <row r="753" spans="1:3">
      <c r="A753" s="235">
        <v>2111101</v>
      </c>
      <c r="B753" s="132" t="s">
        <v>721</v>
      </c>
      <c r="C753" s="238"/>
    </row>
    <row r="754" spans="1:3">
      <c r="A754" s="235">
        <v>2111102</v>
      </c>
      <c r="B754" s="132" t="s">
        <v>722</v>
      </c>
      <c r="C754" s="238"/>
    </row>
    <row r="755" spans="1:3">
      <c r="A755" s="235">
        <v>2111103</v>
      </c>
      <c r="B755" s="132" t="s">
        <v>723</v>
      </c>
      <c r="C755" s="238"/>
    </row>
    <row r="756" spans="1:3">
      <c r="A756" s="235">
        <v>2111104</v>
      </c>
      <c r="B756" s="132" t="s">
        <v>724</v>
      </c>
      <c r="C756" s="238"/>
    </row>
    <row r="757" spans="1:3">
      <c r="A757" s="235">
        <v>2111199</v>
      </c>
      <c r="B757" s="132" t="s">
        <v>725</v>
      </c>
      <c r="C757" s="238"/>
    </row>
    <row r="758" spans="1:3">
      <c r="A758" s="235">
        <v>21112</v>
      </c>
      <c r="B758" s="132" t="s">
        <v>186</v>
      </c>
      <c r="C758" s="238"/>
    </row>
    <row r="759" spans="1:3">
      <c r="A759" s="235">
        <v>21113</v>
      </c>
      <c r="B759" s="132" t="s">
        <v>187</v>
      </c>
      <c r="C759" s="238"/>
    </row>
    <row r="760" spans="1:3">
      <c r="A760" s="235">
        <v>21114</v>
      </c>
      <c r="B760" s="132" t="s">
        <v>188</v>
      </c>
      <c r="C760" s="238"/>
    </row>
    <row r="761" spans="1:3">
      <c r="A761" s="235">
        <v>2111401</v>
      </c>
      <c r="B761" s="132" t="s">
        <v>279</v>
      </c>
      <c r="C761" s="238"/>
    </row>
    <row r="762" spans="1:3">
      <c r="A762" s="235">
        <v>2111402</v>
      </c>
      <c r="B762" s="132" t="s">
        <v>280</v>
      </c>
      <c r="C762" s="238"/>
    </row>
    <row r="763" spans="1:3">
      <c r="A763" s="235">
        <v>2111403</v>
      </c>
      <c r="B763" s="132" t="s">
        <v>281</v>
      </c>
      <c r="C763" s="238"/>
    </row>
    <row r="764" spans="1:3">
      <c r="A764" s="235">
        <v>2111406</v>
      </c>
      <c r="B764" s="132" t="s">
        <v>726</v>
      </c>
      <c r="C764" s="238"/>
    </row>
    <row r="765" spans="1:3">
      <c r="A765" s="235">
        <v>2111407</v>
      </c>
      <c r="B765" s="132" t="s">
        <v>727</v>
      </c>
      <c r="C765" s="238"/>
    </row>
    <row r="766" spans="1:3">
      <c r="A766" s="235">
        <v>2111408</v>
      </c>
      <c r="B766" s="132" t="s">
        <v>728</v>
      </c>
      <c r="C766" s="238"/>
    </row>
    <row r="767" spans="1:3">
      <c r="A767" s="235">
        <v>2111411</v>
      </c>
      <c r="B767" s="132" t="s">
        <v>315</v>
      </c>
      <c r="C767" s="238"/>
    </row>
    <row r="768" spans="1:3">
      <c r="A768" s="235">
        <v>2111413</v>
      </c>
      <c r="B768" s="132" t="s">
        <v>729</v>
      </c>
      <c r="C768" s="238"/>
    </row>
    <row r="769" spans="1:3">
      <c r="A769" s="235">
        <v>2111450</v>
      </c>
      <c r="B769" s="132" t="s">
        <v>288</v>
      </c>
      <c r="C769" s="238"/>
    </row>
    <row r="770" spans="1:3">
      <c r="A770" s="235">
        <v>2111499</v>
      </c>
      <c r="B770" s="132" t="s">
        <v>730</v>
      </c>
      <c r="C770" s="238"/>
    </row>
    <row r="771" spans="1:3">
      <c r="A771" s="235">
        <v>2119999</v>
      </c>
      <c r="B771" s="132" t="s">
        <v>189</v>
      </c>
      <c r="C771" s="238">
        <v>1209</v>
      </c>
    </row>
    <row r="772" s="150" customFormat="1" ht="13.8" customHeight="1" spans="1:3">
      <c r="A772" s="235">
        <v>212</v>
      </c>
      <c r="B772" s="132" t="s">
        <v>731</v>
      </c>
      <c r="C772" s="236">
        <f>SUM(C773,C784,C785,C788,C789,C790)</f>
        <v>11370</v>
      </c>
    </row>
    <row r="773" spans="1:3">
      <c r="A773" s="235">
        <v>21201</v>
      </c>
      <c r="B773" s="132" t="s">
        <v>191</v>
      </c>
      <c r="C773" s="238">
        <f>SUM(C774:C783)</f>
        <v>5872</v>
      </c>
    </row>
    <row r="774" spans="1:3">
      <c r="A774" s="235">
        <v>2120101</v>
      </c>
      <c r="B774" s="132" t="s">
        <v>279</v>
      </c>
      <c r="C774" s="239">
        <v>4972</v>
      </c>
    </row>
    <row r="775" spans="1:3">
      <c r="A775" s="235">
        <v>2120102</v>
      </c>
      <c r="B775" s="132" t="s">
        <v>280</v>
      </c>
      <c r="C775" s="239">
        <v>43</v>
      </c>
    </row>
    <row r="776" spans="1:3">
      <c r="A776" s="235">
        <v>2120103</v>
      </c>
      <c r="B776" s="132" t="s">
        <v>281</v>
      </c>
      <c r="C776" s="239"/>
    </row>
    <row r="777" spans="1:3">
      <c r="A777" s="235">
        <v>2120104</v>
      </c>
      <c r="B777" s="132" t="s">
        <v>732</v>
      </c>
      <c r="C777" s="239">
        <v>171</v>
      </c>
    </row>
    <row r="778" spans="1:3">
      <c r="A778" s="235">
        <v>2120105</v>
      </c>
      <c r="B778" s="132" t="s">
        <v>733</v>
      </c>
      <c r="C778" s="239"/>
    </row>
    <row r="779" spans="1:3">
      <c r="A779" s="235">
        <v>2120106</v>
      </c>
      <c r="B779" s="132" t="s">
        <v>734</v>
      </c>
      <c r="C779" s="239"/>
    </row>
    <row r="780" spans="1:3">
      <c r="A780" s="235">
        <v>2120107</v>
      </c>
      <c r="B780" s="132" t="s">
        <v>735</v>
      </c>
      <c r="C780" s="239"/>
    </row>
    <row r="781" spans="1:3">
      <c r="A781" s="235">
        <v>2120109</v>
      </c>
      <c r="B781" s="132" t="s">
        <v>736</v>
      </c>
      <c r="C781" s="239"/>
    </row>
    <row r="782" spans="1:3">
      <c r="A782" s="235">
        <v>2120110</v>
      </c>
      <c r="B782" s="132" t="s">
        <v>737</v>
      </c>
      <c r="C782" s="239"/>
    </row>
    <row r="783" spans="1:3">
      <c r="A783" s="235">
        <v>2120199</v>
      </c>
      <c r="B783" s="132" t="s">
        <v>738</v>
      </c>
      <c r="C783" s="239">
        <v>686</v>
      </c>
    </row>
    <row r="784" spans="1:3">
      <c r="A784" s="235">
        <v>21202</v>
      </c>
      <c r="B784" s="132" t="s">
        <v>192</v>
      </c>
      <c r="C784" s="244"/>
    </row>
    <row r="785" spans="1:3">
      <c r="A785" s="235">
        <v>21203</v>
      </c>
      <c r="B785" s="132" t="s">
        <v>193</v>
      </c>
      <c r="C785" s="238">
        <f>SUM(C786:C787)</f>
        <v>1328</v>
      </c>
    </row>
    <row r="786" spans="1:3">
      <c r="A786" s="235">
        <v>2120303</v>
      </c>
      <c r="B786" s="132" t="s">
        <v>739</v>
      </c>
      <c r="C786" s="239">
        <v>685</v>
      </c>
    </row>
    <row r="787" spans="1:3">
      <c r="A787" s="235">
        <v>2120399</v>
      </c>
      <c r="B787" s="132" t="s">
        <v>740</v>
      </c>
      <c r="C787" s="239">
        <v>643</v>
      </c>
    </row>
    <row r="788" spans="1:3">
      <c r="A788" s="235">
        <v>21205</v>
      </c>
      <c r="B788" s="132" t="s">
        <v>194</v>
      </c>
      <c r="C788" s="244">
        <v>3678</v>
      </c>
    </row>
    <row r="789" spans="1:3">
      <c r="A789" s="235">
        <v>21206</v>
      </c>
      <c r="B789" s="132" t="s">
        <v>195</v>
      </c>
      <c r="C789" s="244">
        <v>453</v>
      </c>
    </row>
    <row r="790" spans="1:3">
      <c r="A790" s="235">
        <v>21299</v>
      </c>
      <c r="B790" s="132" t="s">
        <v>196</v>
      </c>
      <c r="C790" s="244">
        <v>39</v>
      </c>
    </row>
    <row r="791" spans="1:3">
      <c r="A791" s="235">
        <v>213</v>
      </c>
      <c r="B791" s="132" t="s">
        <v>741</v>
      </c>
      <c r="C791" s="236">
        <f>SUM(C792,C818,C840,C868,C879,C886,C892,C895)</f>
        <v>73861</v>
      </c>
    </row>
    <row r="792" spans="1:3">
      <c r="A792" s="235">
        <v>21301</v>
      </c>
      <c r="B792" s="132" t="s">
        <v>198</v>
      </c>
      <c r="C792" s="238">
        <f>SUM(C793:C817)</f>
        <v>26225</v>
      </c>
    </row>
    <row r="793" spans="1:3">
      <c r="A793" s="235">
        <v>2130101</v>
      </c>
      <c r="B793" s="132" t="s">
        <v>279</v>
      </c>
      <c r="C793" s="239">
        <v>5539</v>
      </c>
    </row>
    <row r="794" spans="1:3">
      <c r="A794" s="235">
        <v>2130102</v>
      </c>
      <c r="B794" s="132" t="s">
        <v>280</v>
      </c>
      <c r="C794" s="239">
        <v>42</v>
      </c>
    </row>
    <row r="795" spans="1:3">
      <c r="A795" s="235">
        <v>2130103</v>
      </c>
      <c r="B795" s="132" t="s">
        <v>281</v>
      </c>
      <c r="C795" s="239"/>
    </row>
    <row r="796" spans="1:3">
      <c r="A796" s="235">
        <v>2130104</v>
      </c>
      <c r="B796" s="132" t="s">
        <v>288</v>
      </c>
      <c r="C796" s="239"/>
    </row>
    <row r="797" spans="1:3">
      <c r="A797" s="235">
        <v>2130105</v>
      </c>
      <c r="B797" s="132" t="s">
        <v>742</v>
      </c>
      <c r="C797" s="239"/>
    </row>
    <row r="798" spans="1:3">
      <c r="A798" s="235">
        <v>2130106</v>
      </c>
      <c r="B798" s="132" t="s">
        <v>743</v>
      </c>
      <c r="C798" s="239">
        <v>1384</v>
      </c>
    </row>
    <row r="799" spans="1:3">
      <c r="A799" s="235">
        <v>2130108</v>
      </c>
      <c r="B799" s="132" t="s">
        <v>744</v>
      </c>
      <c r="C799" s="239">
        <v>1125</v>
      </c>
    </row>
    <row r="800" spans="1:3">
      <c r="A800" s="235">
        <v>2130109</v>
      </c>
      <c r="B800" s="132" t="s">
        <v>745</v>
      </c>
      <c r="C800" s="239">
        <v>7</v>
      </c>
    </row>
    <row r="801" spans="1:3">
      <c r="A801" s="235">
        <v>2130110</v>
      </c>
      <c r="B801" s="132" t="s">
        <v>746</v>
      </c>
      <c r="C801" s="239">
        <v>28</v>
      </c>
    </row>
    <row r="802" spans="1:3">
      <c r="A802" s="235">
        <v>2130111</v>
      </c>
      <c r="B802" s="132" t="s">
        <v>747</v>
      </c>
      <c r="C802" s="239"/>
    </row>
    <row r="803" spans="1:3">
      <c r="A803" s="235">
        <v>2130112</v>
      </c>
      <c r="B803" s="132" t="s">
        <v>748</v>
      </c>
      <c r="C803" s="239"/>
    </row>
    <row r="804" spans="1:3">
      <c r="A804" s="235">
        <v>2130114</v>
      </c>
      <c r="B804" s="132" t="s">
        <v>749</v>
      </c>
      <c r="C804" s="239"/>
    </row>
    <row r="805" spans="1:3">
      <c r="A805" s="235">
        <v>2130119</v>
      </c>
      <c r="B805" s="132" t="s">
        <v>750</v>
      </c>
      <c r="C805" s="239"/>
    </row>
    <row r="806" spans="1:3">
      <c r="A806" s="235">
        <v>2130120</v>
      </c>
      <c r="B806" s="132" t="s">
        <v>751</v>
      </c>
      <c r="C806" s="239"/>
    </row>
    <row r="807" spans="1:3">
      <c r="A807" s="235">
        <v>2130121</v>
      </c>
      <c r="B807" s="132" t="s">
        <v>752</v>
      </c>
      <c r="C807" s="239"/>
    </row>
    <row r="808" spans="1:3">
      <c r="A808" s="235">
        <v>2130122</v>
      </c>
      <c r="B808" s="132" t="s">
        <v>753</v>
      </c>
      <c r="C808" s="239">
        <v>1694</v>
      </c>
    </row>
    <row r="809" spans="1:3">
      <c r="A809" s="235">
        <v>2130124</v>
      </c>
      <c r="B809" s="132" t="s">
        <v>754</v>
      </c>
      <c r="C809" s="239"/>
    </row>
    <row r="810" spans="1:3">
      <c r="A810" s="235">
        <v>2130125</v>
      </c>
      <c r="B810" s="132" t="s">
        <v>755</v>
      </c>
      <c r="C810" s="239"/>
    </row>
    <row r="811" spans="1:3">
      <c r="A811" s="235">
        <v>2130126</v>
      </c>
      <c r="B811" s="132" t="s">
        <v>756</v>
      </c>
      <c r="C811" s="239"/>
    </row>
    <row r="812" spans="1:3">
      <c r="A812" s="235">
        <v>2130135</v>
      </c>
      <c r="B812" s="132" t="s">
        <v>757</v>
      </c>
      <c r="C812" s="239"/>
    </row>
    <row r="813" spans="1:3">
      <c r="A813" s="235">
        <v>2130142</v>
      </c>
      <c r="B813" s="132" t="s">
        <v>758</v>
      </c>
      <c r="C813" s="239"/>
    </row>
    <row r="814" spans="1:3">
      <c r="A814" s="235">
        <v>2130148</v>
      </c>
      <c r="B814" s="132" t="s">
        <v>759</v>
      </c>
      <c r="C814" s="239"/>
    </row>
    <row r="815" spans="1:3">
      <c r="A815" s="235">
        <v>2130152</v>
      </c>
      <c r="B815" s="132" t="s">
        <v>760</v>
      </c>
      <c r="C815" s="239">
        <v>30</v>
      </c>
    </row>
    <row r="816" spans="1:3">
      <c r="A816" s="235">
        <v>2130153</v>
      </c>
      <c r="B816" s="132" t="s">
        <v>761</v>
      </c>
      <c r="C816" s="239">
        <v>16376</v>
      </c>
    </row>
    <row r="817" spans="1:3">
      <c r="A817" s="235">
        <v>2130199</v>
      </c>
      <c r="B817" s="132" t="s">
        <v>762</v>
      </c>
      <c r="C817" s="243"/>
    </row>
    <row r="818" spans="1:3">
      <c r="A818" s="235">
        <v>21302</v>
      </c>
      <c r="B818" s="132" t="s">
        <v>199</v>
      </c>
      <c r="C818" s="238">
        <f>SUM(C819:C839)</f>
        <v>2743</v>
      </c>
    </row>
    <row r="819" spans="1:3">
      <c r="A819" s="235">
        <v>2130201</v>
      </c>
      <c r="B819" s="132" t="s">
        <v>279</v>
      </c>
      <c r="C819" s="239">
        <v>2441</v>
      </c>
    </row>
    <row r="820" spans="1:3">
      <c r="A820" s="235">
        <v>2130202</v>
      </c>
      <c r="B820" s="132" t="s">
        <v>280</v>
      </c>
      <c r="C820" s="239"/>
    </row>
    <row r="821" spans="1:3">
      <c r="A821" s="235">
        <v>2130203</v>
      </c>
      <c r="B821" s="132" t="s">
        <v>281</v>
      </c>
      <c r="C821" s="239"/>
    </row>
    <row r="822" spans="1:3">
      <c r="A822" s="235">
        <v>2130204</v>
      </c>
      <c r="B822" s="132" t="s">
        <v>763</v>
      </c>
      <c r="C822" s="239"/>
    </row>
    <row r="823" spans="1:3">
      <c r="A823" s="235">
        <v>2130205</v>
      </c>
      <c r="B823" s="132" t="s">
        <v>764</v>
      </c>
      <c r="C823" s="239">
        <v>141</v>
      </c>
    </row>
    <row r="824" spans="1:3">
      <c r="A824" s="235">
        <v>2130206</v>
      </c>
      <c r="B824" s="132" t="s">
        <v>765</v>
      </c>
      <c r="C824" s="239"/>
    </row>
    <row r="825" spans="1:3">
      <c r="A825" s="235">
        <v>2130207</v>
      </c>
      <c r="B825" s="132" t="s">
        <v>766</v>
      </c>
      <c r="C825" s="239">
        <v>11</v>
      </c>
    </row>
    <row r="826" spans="1:3">
      <c r="A826" s="235">
        <v>2130209</v>
      </c>
      <c r="B826" s="132" t="s">
        <v>767</v>
      </c>
      <c r="C826" s="239"/>
    </row>
    <row r="827" spans="1:3">
      <c r="A827" s="235">
        <v>2130211</v>
      </c>
      <c r="B827" s="132" t="s">
        <v>768</v>
      </c>
      <c r="C827" s="239"/>
    </row>
    <row r="828" spans="1:3">
      <c r="A828" s="235">
        <v>2130212</v>
      </c>
      <c r="B828" s="132" t="s">
        <v>769</v>
      </c>
      <c r="C828" s="239">
        <v>3</v>
      </c>
    </row>
    <row r="829" spans="1:3">
      <c r="A829" s="235">
        <v>2130213</v>
      </c>
      <c r="B829" s="132" t="s">
        <v>770</v>
      </c>
      <c r="C829" s="239">
        <v>6</v>
      </c>
    </row>
    <row r="830" spans="1:3">
      <c r="A830" s="235">
        <v>2130217</v>
      </c>
      <c r="B830" s="132" t="s">
        <v>771</v>
      </c>
      <c r="C830" s="239"/>
    </row>
    <row r="831" spans="1:3">
      <c r="A831" s="235">
        <v>2130220</v>
      </c>
      <c r="B831" s="132" t="s">
        <v>772</v>
      </c>
      <c r="C831" s="239"/>
    </row>
    <row r="832" spans="1:3">
      <c r="A832" s="235">
        <v>2130221</v>
      </c>
      <c r="B832" s="132" t="s">
        <v>773</v>
      </c>
      <c r="C832" s="239"/>
    </row>
    <row r="833" spans="1:3">
      <c r="A833" s="235">
        <v>2130223</v>
      </c>
      <c r="B833" s="132" t="s">
        <v>774</v>
      </c>
      <c r="C833" s="239">
        <v>141</v>
      </c>
    </row>
    <row r="834" spans="1:3">
      <c r="A834" s="235">
        <v>2130226</v>
      </c>
      <c r="B834" s="132" t="s">
        <v>775</v>
      </c>
      <c r="C834" s="239"/>
    </row>
    <row r="835" spans="1:3">
      <c r="A835" s="235">
        <v>2130227</v>
      </c>
      <c r="B835" s="132" t="s">
        <v>776</v>
      </c>
      <c r="C835" s="239"/>
    </row>
    <row r="836" spans="1:3">
      <c r="A836" s="235">
        <v>2130234</v>
      </c>
      <c r="B836" s="132" t="s">
        <v>777</v>
      </c>
      <c r="C836" s="239"/>
    </row>
    <row r="837" spans="1:3">
      <c r="A837" s="235">
        <v>2130236</v>
      </c>
      <c r="B837" s="254" t="s">
        <v>778</v>
      </c>
      <c r="C837" s="239"/>
    </row>
    <row r="838" spans="1:3">
      <c r="A838" s="235">
        <v>2130237</v>
      </c>
      <c r="B838" s="254" t="s">
        <v>748</v>
      </c>
      <c r="C838" s="239"/>
    </row>
    <row r="839" spans="1:3">
      <c r="A839" s="235">
        <v>2130299</v>
      </c>
      <c r="B839" s="254" t="s">
        <v>779</v>
      </c>
      <c r="C839" s="239"/>
    </row>
    <row r="840" spans="1:3">
      <c r="A840" s="235">
        <v>21303</v>
      </c>
      <c r="B840" s="132" t="s">
        <v>200</v>
      </c>
      <c r="C840" s="238">
        <f>SUM(C841:C867)</f>
        <v>26477</v>
      </c>
    </row>
    <row r="841" spans="1:3">
      <c r="A841" s="235">
        <v>2130301</v>
      </c>
      <c r="B841" s="132" t="s">
        <v>279</v>
      </c>
      <c r="C841" s="239">
        <v>3514</v>
      </c>
    </row>
    <row r="842" spans="1:3">
      <c r="A842" s="235">
        <v>2130302</v>
      </c>
      <c r="B842" s="132" t="s">
        <v>280</v>
      </c>
      <c r="C842" s="239"/>
    </row>
    <row r="843" spans="1:3">
      <c r="A843" s="235">
        <v>2130303</v>
      </c>
      <c r="B843" s="132" t="s">
        <v>281</v>
      </c>
      <c r="C843" s="239"/>
    </row>
    <row r="844" spans="1:3">
      <c r="A844" s="235">
        <v>2130304</v>
      </c>
      <c r="B844" s="132" t="s">
        <v>780</v>
      </c>
      <c r="C844" s="239">
        <v>141</v>
      </c>
    </row>
    <row r="845" spans="1:3">
      <c r="A845" s="235">
        <v>2130305</v>
      </c>
      <c r="B845" s="132" t="s">
        <v>781</v>
      </c>
      <c r="C845" s="239">
        <v>9206</v>
      </c>
    </row>
    <row r="846" spans="1:3">
      <c r="A846" s="235">
        <v>2130306</v>
      </c>
      <c r="B846" s="132" t="s">
        <v>782</v>
      </c>
      <c r="C846" s="239"/>
    </row>
    <row r="847" spans="1:3">
      <c r="A847" s="235">
        <v>2130307</v>
      </c>
      <c r="B847" s="132" t="s">
        <v>783</v>
      </c>
      <c r="C847" s="239"/>
    </row>
    <row r="848" spans="1:3">
      <c r="A848" s="235">
        <v>2130308</v>
      </c>
      <c r="B848" s="132" t="s">
        <v>784</v>
      </c>
      <c r="C848" s="239">
        <v>254</v>
      </c>
    </row>
    <row r="849" spans="1:3">
      <c r="A849" s="235">
        <v>2130309</v>
      </c>
      <c r="B849" s="132" t="s">
        <v>785</v>
      </c>
      <c r="C849" s="239"/>
    </row>
    <row r="850" spans="1:3">
      <c r="A850" s="235">
        <v>2130310</v>
      </c>
      <c r="B850" s="132" t="s">
        <v>786</v>
      </c>
      <c r="C850" s="239"/>
    </row>
    <row r="851" spans="1:3">
      <c r="A851" s="235">
        <v>2130311</v>
      </c>
      <c r="B851" s="132" t="s">
        <v>787</v>
      </c>
      <c r="C851" s="239">
        <v>28</v>
      </c>
    </row>
    <row r="852" spans="1:3">
      <c r="A852" s="235">
        <v>2130312</v>
      </c>
      <c r="B852" s="132" t="s">
        <v>788</v>
      </c>
      <c r="C852" s="239"/>
    </row>
    <row r="853" spans="1:3">
      <c r="A853" s="235">
        <v>2130313</v>
      </c>
      <c r="B853" s="132" t="s">
        <v>789</v>
      </c>
      <c r="C853" s="239">
        <v>438</v>
      </c>
    </row>
    <row r="854" spans="1:3">
      <c r="A854" s="235">
        <v>2130314</v>
      </c>
      <c r="B854" s="132" t="s">
        <v>790</v>
      </c>
      <c r="C854" s="239"/>
    </row>
    <row r="855" spans="1:3">
      <c r="A855" s="235">
        <v>2130315</v>
      </c>
      <c r="B855" s="132" t="s">
        <v>791</v>
      </c>
      <c r="C855" s="239"/>
    </row>
    <row r="856" spans="1:3">
      <c r="A856" s="235">
        <v>2130316</v>
      </c>
      <c r="B856" s="132" t="s">
        <v>792</v>
      </c>
      <c r="C856" s="239">
        <v>11209</v>
      </c>
    </row>
    <row r="857" spans="1:3">
      <c r="A857" s="235">
        <v>2130317</v>
      </c>
      <c r="B857" s="132" t="s">
        <v>793</v>
      </c>
      <c r="C857" s="239"/>
    </row>
    <row r="858" spans="1:3">
      <c r="A858" s="235">
        <v>2130318</v>
      </c>
      <c r="B858" s="132" t="s">
        <v>794</v>
      </c>
      <c r="C858" s="239"/>
    </row>
    <row r="859" spans="1:3">
      <c r="A859" s="235">
        <v>2130319</v>
      </c>
      <c r="B859" s="132" t="s">
        <v>795</v>
      </c>
      <c r="C859" s="239"/>
    </row>
    <row r="860" spans="1:3">
      <c r="A860" s="235">
        <v>2130321</v>
      </c>
      <c r="B860" s="132" t="s">
        <v>796</v>
      </c>
      <c r="C860" s="239"/>
    </row>
    <row r="861" spans="1:3">
      <c r="A861" s="235">
        <v>2130322</v>
      </c>
      <c r="B861" s="132" t="s">
        <v>797</v>
      </c>
      <c r="C861" s="239"/>
    </row>
    <row r="862" spans="1:3">
      <c r="A862" s="235">
        <v>2130333</v>
      </c>
      <c r="B862" s="132" t="s">
        <v>774</v>
      </c>
      <c r="C862" s="239"/>
    </row>
    <row r="863" spans="1:3">
      <c r="A863" s="235">
        <v>2130334</v>
      </c>
      <c r="B863" s="132" t="s">
        <v>798</v>
      </c>
      <c r="C863" s="239">
        <v>445</v>
      </c>
    </row>
    <row r="864" spans="1:3">
      <c r="A864" s="235">
        <v>2130335</v>
      </c>
      <c r="B864" s="132" t="s">
        <v>799</v>
      </c>
      <c r="C864" s="239">
        <v>494</v>
      </c>
    </row>
    <row r="865" spans="1:3">
      <c r="A865" s="235">
        <v>2130336</v>
      </c>
      <c r="B865" s="132" t="s">
        <v>800</v>
      </c>
      <c r="C865" s="239"/>
    </row>
    <row r="866" spans="1:3">
      <c r="A866" s="235">
        <v>2130337</v>
      </c>
      <c r="B866" s="132" t="s">
        <v>801</v>
      </c>
      <c r="C866" s="243"/>
    </row>
    <row r="867" spans="1:3">
      <c r="A867" s="235">
        <v>2130399</v>
      </c>
      <c r="B867" s="132" t="s">
        <v>802</v>
      </c>
      <c r="C867" s="239">
        <v>748</v>
      </c>
    </row>
    <row r="868" spans="1:3">
      <c r="A868" s="235">
        <v>21305</v>
      </c>
      <c r="B868" s="254" t="s">
        <v>803</v>
      </c>
      <c r="C868" s="238">
        <f>SUM(C869:C878)</f>
        <v>10239</v>
      </c>
    </row>
    <row r="869" spans="1:3">
      <c r="A869" s="235">
        <v>2130501</v>
      </c>
      <c r="B869" s="132" t="s">
        <v>279</v>
      </c>
      <c r="C869" s="239">
        <v>357</v>
      </c>
    </row>
    <row r="870" spans="1:3">
      <c r="A870" s="235">
        <v>2130502</v>
      </c>
      <c r="B870" s="132" t="s">
        <v>280</v>
      </c>
      <c r="C870" s="239">
        <v>296</v>
      </c>
    </row>
    <row r="871" spans="1:3">
      <c r="A871" s="235">
        <v>2130503</v>
      </c>
      <c r="B871" s="132" t="s">
        <v>281</v>
      </c>
      <c r="C871" s="239"/>
    </row>
    <row r="872" spans="1:3">
      <c r="A872" s="235">
        <v>2130504</v>
      </c>
      <c r="B872" s="132" t="s">
        <v>804</v>
      </c>
      <c r="C872" s="239"/>
    </row>
    <row r="873" spans="1:3">
      <c r="A873" s="235">
        <v>2130505</v>
      </c>
      <c r="B873" s="132" t="s">
        <v>805</v>
      </c>
      <c r="C873" s="239">
        <v>847</v>
      </c>
    </row>
    <row r="874" spans="1:3">
      <c r="A874" s="235">
        <v>2130506</v>
      </c>
      <c r="B874" s="132" t="s">
        <v>806</v>
      </c>
      <c r="C874" s="239">
        <v>1314</v>
      </c>
    </row>
    <row r="875" spans="1:3">
      <c r="A875" s="235">
        <v>2130507</v>
      </c>
      <c r="B875" s="132" t="s">
        <v>807</v>
      </c>
      <c r="C875" s="239">
        <v>508</v>
      </c>
    </row>
    <row r="876" spans="1:3">
      <c r="A876" s="235">
        <v>2130508</v>
      </c>
      <c r="B876" s="132" t="s">
        <v>808</v>
      </c>
      <c r="C876" s="239"/>
    </row>
    <row r="877" spans="1:3">
      <c r="A877" s="235">
        <v>2130550</v>
      </c>
      <c r="B877" s="132" t="s">
        <v>288</v>
      </c>
      <c r="C877" s="239"/>
    </row>
    <row r="878" spans="1:3">
      <c r="A878" s="235">
        <v>2130599</v>
      </c>
      <c r="B878" s="254" t="s">
        <v>809</v>
      </c>
      <c r="C878" s="239">
        <v>6917</v>
      </c>
    </row>
    <row r="879" spans="1:3">
      <c r="A879" s="235">
        <v>21307</v>
      </c>
      <c r="B879" s="132" t="s">
        <v>202</v>
      </c>
      <c r="C879" s="238">
        <f>SUM(C880:C885)</f>
        <v>4961</v>
      </c>
    </row>
    <row r="880" spans="1:3">
      <c r="A880" s="235">
        <v>2130701</v>
      </c>
      <c r="B880" s="132" t="s">
        <v>810</v>
      </c>
      <c r="C880" s="242">
        <v>35</v>
      </c>
    </row>
    <row r="881" spans="1:3">
      <c r="A881" s="235">
        <v>2130704</v>
      </c>
      <c r="B881" s="132" t="s">
        <v>811</v>
      </c>
      <c r="C881" s="242"/>
    </row>
    <row r="882" spans="1:3">
      <c r="A882" s="235">
        <v>2130705</v>
      </c>
      <c r="B882" s="132" t="s">
        <v>812</v>
      </c>
      <c r="C882" s="242">
        <v>4912</v>
      </c>
    </row>
    <row r="883" spans="1:3">
      <c r="A883" s="235">
        <v>2130706</v>
      </c>
      <c r="B883" s="132" t="s">
        <v>813</v>
      </c>
      <c r="C883" s="242"/>
    </row>
    <row r="884" spans="1:3">
      <c r="A884" s="235">
        <v>2130707</v>
      </c>
      <c r="B884" s="132" t="s">
        <v>814</v>
      </c>
      <c r="C884" s="242"/>
    </row>
    <row r="885" spans="1:3">
      <c r="A885" s="235">
        <v>2130799</v>
      </c>
      <c r="B885" s="132" t="s">
        <v>815</v>
      </c>
      <c r="C885" s="255">
        <v>14</v>
      </c>
    </row>
    <row r="886" spans="1:3">
      <c r="A886" s="235">
        <v>21308</v>
      </c>
      <c r="B886" s="132" t="s">
        <v>203</v>
      </c>
      <c r="C886" s="238">
        <f>SUM(C887:C891)</f>
        <v>3216</v>
      </c>
    </row>
    <row r="887" spans="1:3">
      <c r="A887" s="235">
        <v>2130801</v>
      </c>
      <c r="B887" s="132" t="s">
        <v>816</v>
      </c>
      <c r="C887" s="238"/>
    </row>
    <row r="888" spans="1:3">
      <c r="A888" s="235">
        <v>2130803</v>
      </c>
      <c r="B888" s="132" t="s">
        <v>817</v>
      </c>
      <c r="C888" s="244"/>
    </row>
    <row r="889" spans="1:3">
      <c r="A889" s="235">
        <v>2130804</v>
      </c>
      <c r="B889" s="132" t="s">
        <v>818</v>
      </c>
      <c r="C889" s="239">
        <v>2969</v>
      </c>
    </row>
    <row r="890" spans="1:3">
      <c r="A890" s="235">
        <v>2130805</v>
      </c>
      <c r="B890" s="132" t="s">
        <v>819</v>
      </c>
      <c r="C890" s="239">
        <v>247</v>
      </c>
    </row>
    <row r="891" spans="1:3">
      <c r="A891" s="235">
        <v>2130899</v>
      </c>
      <c r="B891" s="132" t="s">
        <v>820</v>
      </c>
      <c r="C891" s="243"/>
    </row>
    <row r="892" spans="1:3">
      <c r="A892" s="235">
        <v>21309</v>
      </c>
      <c r="B892" s="132" t="s">
        <v>204</v>
      </c>
      <c r="C892" s="238"/>
    </row>
    <row r="893" spans="1:3">
      <c r="A893" s="235">
        <v>2130901</v>
      </c>
      <c r="B893" s="132" t="s">
        <v>821</v>
      </c>
      <c r="C893" s="238"/>
    </row>
    <row r="894" spans="1:3">
      <c r="A894" s="235">
        <v>2130999</v>
      </c>
      <c r="B894" s="132" t="s">
        <v>822</v>
      </c>
      <c r="C894" s="238"/>
    </row>
    <row r="895" spans="1:3">
      <c r="A895" s="235">
        <v>21399</v>
      </c>
      <c r="B895" s="132" t="s">
        <v>205</v>
      </c>
      <c r="C895" s="238"/>
    </row>
    <row r="896" spans="1:3">
      <c r="A896" s="235">
        <v>2139901</v>
      </c>
      <c r="B896" s="132" t="s">
        <v>823</v>
      </c>
      <c r="C896" s="238"/>
    </row>
    <row r="897" spans="1:3">
      <c r="A897" s="235">
        <v>2139999</v>
      </c>
      <c r="B897" s="132" t="s">
        <v>824</v>
      </c>
      <c r="C897" s="238"/>
    </row>
    <row r="898" spans="1:3">
      <c r="A898" s="235">
        <v>214</v>
      </c>
      <c r="B898" s="132" t="s">
        <v>825</v>
      </c>
      <c r="C898" s="236">
        <f>C899+C921+C931+C941+C948+C953</f>
        <v>15874</v>
      </c>
    </row>
    <row r="899" spans="1:3">
      <c r="A899" s="235">
        <v>21401</v>
      </c>
      <c r="B899" s="132" t="s">
        <v>207</v>
      </c>
      <c r="C899" s="238">
        <f>SUM(C900:C920)</f>
        <v>15225</v>
      </c>
    </row>
    <row r="900" spans="1:3">
      <c r="A900" s="235">
        <v>2140101</v>
      </c>
      <c r="B900" s="132" t="s">
        <v>279</v>
      </c>
      <c r="C900" s="239">
        <v>4292</v>
      </c>
    </row>
    <row r="901" spans="1:3">
      <c r="A901" s="235">
        <v>2140102</v>
      </c>
      <c r="B901" s="132" t="s">
        <v>280</v>
      </c>
      <c r="C901" s="239"/>
    </row>
    <row r="902" spans="1:3">
      <c r="A902" s="235">
        <v>2140103</v>
      </c>
      <c r="B902" s="132" t="s">
        <v>281</v>
      </c>
      <c r="C902" s="239"/>
    </row>
    <row r="903" spans="1:3">
      <c r="A903" s="235">
        <v>2140104</v>
      </c>
      <c r="B903" s="132" t="s">
        <v>826</v>
      </c>
      <c r="C903" s="239">
        <v>7262</v>
      </c>
    </row>
    <row r="904" spans="1:3">
      <c r="A904" s="235">
        <v>2140106</v>
      </c>
      <c r="B904" s="132" t="s">
        <v>827</v>
      </c>
      <c r="C904" s="239">
        <v>934</v>
      </c>
    </row>
    <row r="905" spans="1:3">
      <c r="A905" s="235">
        <v>2140109</v>
      </c>
      <c r="B905" s="132" t="s">
        <v>828</v>
      </c>
      <c r="C905" s="239"/>
    </row>
    <row r="906" spans="1:3">
      <c r="A906" s="235">
        <v>2140110</v>
      </c>
      <c r="B906" s="132" t="s">
        <v>829</v>
      </c>
      <c r="C906" s="239"/>
    </row>
    <row r="907" spans="1:3">
      <c r="A907" s="235">
        <v>2140111</v>
      </c>
      <c r="B907" s="132" t="s">
        <v>830</v>
      </c>
      <c r="C907" s="239"/>
    </row>
    <row r="908" spans="1:3">
      <c r="A908" s="235">
        <v>2140112</v>
      </c>
      <c r="B908" s="132" t="s">
        <v>831</v>
      </c>
      <c r="C908" s="239"/>
    </row>
    <row r="909" spans="1:3">
      <c r="A909" s="235">
        <v>2140114</v>
      </c>
      <c r="B909" s="132" t="s">
        <v>832</v>
      </c>
      <c r="C909" s="239"/>
    </row>
    <row r="910" spans="1:3">
      <c r="A910" s="235">
        <v>2140122</v>
      </c>
      <c r="B910" s="132" t="s">
        <v>833</v>
      </c>
      <c r="C910" s="239"/>
    </row>
    <row r="911" spans="1:3">
      <c r="A911" s="235">
        <v>2140123</v>
      </c>
      <c r="B911" s="132" t="s">
        <v>834</v>
      </c>
      <c r="C911" s="239"/>
    </row>
    <row r="912" spans="1:3">
      <c r="A912" s="235">
        <v>2140127</v>
      </c>
      <c r="B912" s="132" t="s">
        <v>835</v>
      </c>
      <c r="C912" s="239"/>
    </row>
    <row r="913" spans="1:3">
      <c r="A913" s="235">
        <v>2140128</v>
      </c>
      <c r="B913" s="132" t="s">
        <v>836</v>
      </c>
      <c r="C913" s="239"/>
    </row>
    <row r="914" spans="1:3">
      <c r="A914" s="235">
        <v>2140129</v>
      </c>
      <c r="B914" s="132" t="s">
        <v>837</v>
      </c>
      <c r="C914" s="239"/>
    </row>
    <row r="915" spans="1:3">
      <c r="A915" s="235">
        <v>2140130</v>
      </c>
      <c r="B915" s="132" t="s">
        <v>838</v>
      </c>
      <c r="C915" s="239"/>
    </row>
    <row r="916" spans="1:3">
      <c r="A916" s="235">
        <v>2140131</v>
      </c>
      <c r="B916" s="132" t="s">
        <v>839</v>
      </c>
      <c r="C916" s="239"/>
    </row>
    <row r="917" spans="1:3">
      <c r="A917" s="235">
        <v>2140133</v>
      </c>
      <c r="B917" s="132" t="s">
        <v>840</v>
      </c>
      <c r="C917" s="239"/>
    </row>
    <row r="918" spans="1:3">
      <c r="A918" s="235">
        <v>2140136</v>
      </c>
      <c r="B918" s="132" t="s">
        <v>841</v>
      </c>
      <c r="C918" s="239">
        <v>25</v>
      </c>
    </row>
    <row r="919" spans="1:3">
      <c r="A919" s="235">
        <v>2140138</v>
      </c>
      <c r="B919" s="132" t="s">
        <v>842</v>
      </c>
      <c r="C919" s="239"/>
    </row>
    <row r="920" spans="1:3">
      <c r="A920" s="235">
        <v>2140199</v>
      </c>
      <c r="B920" s="132" t="s">
        <v>843</v>
      </c>
      <c r="C920" s="239">
        <v>2712</v>
      </c>
    </row>
    <row r="921" spans="1:3">
      <c r="A921" s="235">
        <v>21402</v>
      </c>
      <c r="B921" s="132" t="s">
        <v>208</v>
      </c>
      <c r="C921" s="238">
        <f>SUM(C922:C930)</f>
        <v>319</v>
      </c>
    </row>
    <row r="922" spans="1:3">
      <c r="A922" s="235">
        <v>2140201</v>
      </c>
      <c r="B922" s="132" t="s">
        <v>279</v>
      </c>
      <c r="C922" s="242">
        <v>41</v>
      </c>
    </row>
    <row r="923" spans="1:3">
      <c r="A923" s="235">
        <v>2140202</v>
      </c>
      <c r="B923" s="132" t="s">
        <v>280</v>
      </c>
      <c r="C923" s="242">
        <v>13</v>
      </c>
    </row>
    <row r="924" spans="1:3">
      <c r="A924" s="235">
        <v>2140203</v>
      </c>
      <c r="B924" s="132" t="s">
        <v>281</v>
      </c>
      <c r="C924" s="242"/>
    </row>
    <row r="925" spans="1:3">
      <c r="A925" s="235">
        <v>2140204</v>
      </c>
      <c r="B925" s="132" t="s">
        <v>844</v>
      </c>
      <c r="C925" s="242"/>
    </row>
    <row r="926" spans="1:3">
      <c r="A926" s="235">
        <v>2140205</v>
      </c>
      <c r="B926" s="132" t="s">
        <v>845</v>
      </c>
      <c r="C926" s="242"/>
    </row>
    <row r="927" spans="1:3">
      <c r="A927" s="235">
        <v>2140206</v>
      </c>
      <c r="B927" s="132" t="s">
        <v>846</v>
      </c>
      <c r="C927" s="242">
        <v>265</v>
      </c>
    </row>
    <row r="928" spans="1:3">
      <c r="A928" s="235">
        <v>2140207</v>
      </c>
      <c r="B928" s="132" t="s">
        <v>847</v>
      </c>
      <c r="C928" s="243"/>
    </row>
    <row r="929" spans="1:3">
      <c r="A929" s="235">
        <v>2140208</v>
      </c>
      <c r="B929" s="132" t="s">
        <v>848</v>
      </c>
      <c r="C929" s="243"/>
    </row>
    <row r="930" spans="1:3">
      <c r="A930" s="235">
        <v>2140299</v>
      </c>
      <c r="B930" s="132" t="s">
        <v>849</v>
      </c>
      <c r="C930" s="243"/>
    </row>
    <row r="931" spans="1:3">
      <c r="A931" s="235">
        <v>21403</v>
      </c>
      <c r="B931" s="132" t="s">
        <v>209</v>
      </c>
      <c r="C931" s="238"/>
    </row>
    <row r="932" spans="1:3">
      <c r="A932" s="235">
        <v>2140301</v>
      </c>
      <c r="B932" s="132" t="s">
        <v>279</v>
      </c>
      <c r="C932" s="238"/>
    </row>
    <row r="933" spans="1:3">
      <c r="A933" s="235">
        <v>2140302</v>
      </c>
      <c r="B933" s="132" t="s">
        <v>280</v>
      </c>
      <c r="C933" s="238"/>
    </row>
    <row r="934" spans="1:3">
      <c r="A934" s="235">
        <v>2140303</v>
      </c>
      <c r="B934" s="132" t="s">
        <v>281</v>
      </c>
      <c r="C934" s="238"/>
    </row>
    <row r="935" spans="1:3">
      <c r="A935" s="235">
        <v>2140304</v>
      </c>
      <c r="B935" s="132" t="s">
        <v>850</v>
      </c>
      <c r="C935" s="238"/>
    </row>
    <row r="936" spans="1:3">
      <c r="A936" s="235">
        <v>2140305</v>
      </c>
      <c r="B936" s="132" t="s">
        <v>851</v>
      </c>
      <c r="C936" s="238"/>
    </row>
    <row r="937" spans="1:3">
      <c r="A937" s="235">
        <v>2140306</v>
      </c>
      <c r="B937" s="132" t="s">
        <v>852</v>
      </c>
      <c r="C937" s="238"/>
    </row>
    <row r="938" spans="1:3">
      <c r="A938" s="235">
        <v>2140307</v>
      </c>
      <c r="B938" s="132" t="s">
        <v>853</v>
      </c>
      <c r="C938" s="238"/>
    </row>
    <row r="939" spans="1:3">
      <c r="A939" s="235">
        <v>2140308</v>
      </c>
      <c r="B939" s="132" t="s">
        <v>854</v>
      </c>
      <c r="C939" s="238"/>
    </row>
    <row r="940" spans="1:3">
      <c r="A940" s="235">
        <v>2140399</v>
      </c>
      <c r="B940" s="132" t="s">
        <v>855</v>
      </c>
      <c r="C940" s="238"/>
    </row>
    <row r="941" spans="1:3">
      <c r="A941" s="235">
        <v>21405</v>
      </c>
      <c r="B941" s="132" t="s">
        <v>211</v>
      </c>
      <c r="C941" s="238"/>
    </row>
    <row r="942" spans="1:3">
      <c r="A942" s="235">
        <v>2140501</v>
      </c>
      <c r="B942" s="132" t="s">
        <v>279</v>
      </c>
      <c r="C942" s="238"/>
    </row>
    <row r="943" spans="1:3">
      <c r="A943" s="235">
        <v>2140502</v>
      </c>
      <c r="B943" s="132" t="s">
        <v>280</v>
      </c>
      <c r="C943" s="238"/>
    </row>
    <row r="944" spans="1:3">
      <c r="A944" s="235">
        <v>2140503</v>
      </c>
      <c r="B944" s="132" t="s">
        <v>281</v>
      </c>
      <c r="C944" s="238"/>
    </row>
    <row r="945" spans="1:3">
      <c r="A945" s="235">
        <v>2140504</v>
      </c>
      <c r="B945" s="132" t="s">
        <v>848</v>
      </c>
      <c r="C945" s="238"/>
    </row>
    <row r="946" spans="1:3">
      <c r="A946" s="235">
        <v>2140505</v>
      </c>
      <c r="B946" s="132" t="s">
        <v>856</v>
      </c>
      <c r="C946" s="238"/>
    </row>
    <row r="947" spans="1:3">
      <c r="A947" s="235">
        <v>2140599</v>
      </c>
      <c r="B947" s="132" t="s">
        <v>857</v>
      </c>
      <c r="C947" s="238"/>
    </row>
    <row r="948" spans="1:3">
      <c r="A948" s="235">
        <v>21406</v>
      </c>
      <c r="B948" s="132" t="s">
        <v>212</v>
      </c>
      <c r="C948" s="238"/>
    </row>
    <row r="949" spans="1:3">
      <c r="A949" s="235">
        <v>2140601</v>
      </c>
      <c r="B949" s="132" t="s">
        <v>858</v>
      </c>
      <c r="C949" s="238"/>
    </row>
    <row r="950" spans="1:3">
      <c r="A950" s="235">
        <v>2140602</v>
      </c>
      <c r="B950" s="132" t="s">
        <v>859</v>
      </c>
      <c r="C950" s="238"/>
    </row>
    <row r="951" spans="1:3">
      <c r="A951" s="235">
        <v>2140603</v>
      </c>
      <c r="B951" s="132" t="s">
        <v>860</v>
      </c>
      <c r="C951" s="238"/>
    </row>
    <row r="952" spans="1:3">
      <c r="A952" s="235">
        <v>2140699</v>
      </c>
      <c r="B952" s="132" t="s">
        <v>861</v>
      </c>
      <c r="C952" s="238"/>
    </row>
    <row r="953" spans="1:3">
      <c r="A953" s="235">
        <v>21499</v>
      </c>
      <c r="B953" s="132" t="s">
        <v>213</v>
      </c>
      <c r="C953" s="238">
        <f>SUM(C954:C955)</f>
        <v>330</v>
      </c>
    </row>
    <row r="954" spans="1:3">
      <c r="A954" s="235">
        <v>2149901</v>
      </c>
      <c r="B954" s="132" t="s">
        <v>862</v>
      </c>
      <c r="C954" s="238"/>
    </row>
    <row r="955" spans="1:3">
      <c r="A955" s="235">
        <v>2149999</v>
      </c>
      <c r="B955" s="132" t="s">
        <v>863</v>
      </c>
      <c r="C955" s="243">
        <v>330</v>
      </c>
    </row>
    <row r="956" spans="1:3">
      <c r="A956" s="235">
        <v>215</v>
      </c>
      <c r="B956" s="132" t="s">
        <v>864</v>
      </c>
      <c r="C956" s="236">
        <f>SUM(C957,C967,C983,C988,C999,C1006,C1014)</f>
        <v>403</v>
      </c>
    </row>
    <row r="957" spans="1:3">
      <c r="A957" s="235">
        <v>21501</v>
      </c>
      <c r="B957" s="132" t="s">
        <v>215</v>
      </c>
      <c r="C957" s="238">
        <f>SUM(C958:C966)</f>
        <v>157</v>
      </c>
    </row>
    <row r="958" spans="1:3">
      <c r="A958" s="235">
        <v>2150101</v>
      </c>
      <c r="B958" s="132" t="s">
        <v>279</v>
      </c>
      <c r="C958" s="238"/>
    </row>
    <row r="959" spans="1:3">
      <c r="A959" s="235">
        <v>2150102</v>
      </c>
      <c r="B959" s="132" t="s">
        <v>280</v>
      </c>
      <c r="C959" s="238"/>
    </row>
    <row r="960" spans="1:3">
      <c r="A960" s="235">
        <v>2150103</v>
      </c>
      <c r="B960" s="132" t="s">
        <v>281</v>
      </c>
      <c r="C960" s="238"/>
    </row>
    <row r="961" spans="1:3">
      <c r="A961" s="235">
        <v>2150104</v>
      </c>
      <c r="B961" s="132" t="s">
        <v>865</v>
      </c>
      <c r="C961" s="238"/>
    </row>
    <row r="962" spans="1:3">
      <c r="A962" s="235">
        <v>2150105</v>
      </c>
      <c r="B962" s="132" t="s">
        <v>866</v>
      </c>
      <c r="C962" s="238"/>
    </row>
    <row r="963" spans="1:3">
      <c r="A963" s="235">
        <v>2150106</v>
      </c>
      <c r="B963" s="132" t="s">
        <v>867</v>
      </c>
      <c r="C963" s="238"/>
    </row>
    <row r="964" spans="1:3">
      <c r="A964" s="235">
        <v>2150107</v>
      </c>
      <c r="B964" s="132" t="s">
        <v>868</v>
      </c>
      <c r="C964" s="238"/>
    </row>
    <row r="965" spans="1:3">
      <c r="A965" s="235">
        <v>2150108</v>
      </c>
      <c r="B965" s="132" t="s">
        <v>869</v>
      </c>
      <c r="C965" s="238"/>
    </row>
    <row r="966" spans="1:3">
      <c r="A966" s="235">
        <v>2150199</v>
      </c>
      <c r="B966" s="132" t="s">
        <v>870</v>
      </c>
      <c r="C966" s="239">
        <v>157</v>
      </c>
    </row>
    <row r="967" spans="1:3">
      <c r="A967" s="235">
        <v>21502</v>
      </c>
      <c r="B967" s="132" t="s">
        <v>216</v>
      </c>
      <c r="C967" s="238"/>
    </row>
    <row r="968" spans="1:3">
      <c r="A968" s="235">
        <v>2150201</v>
      </c>
      <c r="B968" s="132" t="s">
        <v>279</v>
      </c>
      <c r="C968" s="238"/>
    </row>
    <row r="969" spans="1:3">
      <c r="A969" s="235">
        <v>2150202</v>
      </c>
      <c r="B969" s="132" t="s">
        <v>280</v>
      </c>
      <c r="C969" s="238"/>
    </row>
    <row r="970" spans="1:3">
      <c r="A970" s="235">
        <v>2150203</v>
      </c>
      <c r="B970" s="132" t="s">
        <v>281</v>
      </c>
      <c r="C970" s="238"/>
    </row>
    <row r="971" spans="1:3">
      <c r="A971" s="235">
        <v>2150204</v>
      </c>
      <c r="B971" s="132" t="s">
        <v>871</v>
      </c>
      <c r="C971" s="238"/>
    </row>
    <row r="972" spans="1:3">
      <c r="A972" s="235">
        <v>2150205</v>
      </c>
      <c r="B972" s="132" t="s">
        <v>872</v>
      </c>
      <c r="C972" s="238"/>
    </row>
    <row r="973" spans="1:3">
      <c r="A973" s="235">
        <v>2150206</v>
      </c>
      <c r="B973" s="132" t="s">
        <v>873</v>
      </c>
      <c r="C973" s="238"/>
    </row>
    <row r="974" spans="1:3">
      <c r="A974" s="235">
        <v>2150207</v>
      </c>
      <c r="B974" s="132" t="s">
        <v>874</v>
      </c>
      <c r="C974" s="238"/>
    </row>
    <row r="975" spans="1:3">
      <c r="A975" s="235">
        <v>2150208</v>
      </c>
      <c r="B975" s="132" t="s">
        <v>875</v>
      </c>
      <c r="C975" s="238"/>
    </row>
    <row r="976" spans="1:3">
      <c r="A976" s="235">
        <v>2150209</v>
      </c>
      <c r="B976" s="132" t="s">
        <v>876</v>
      </c>
      <c r="C976" s="238"/>
    </row>
    <row r="977" spans="1:3">
      <c r="A977" s="235">
        <v>2150210</v>
      </c>
      <c r="B977" s="132" t="s">
        <v>877</v>
      </c>
      <c r="C977" s="238"/>
    </row>
    <row r="978" spans="1:3">
      <c r="A978" s="235">
        <v>2150212</v>
      </c>
      <c r="B978" s="132" t="s">
        <v>878</v>
      </c>
      <c r="C978" s="238"/>
    </row>
    <row r="979" spans="1:3">
      <c r="A979" s="235">
        <v>2150213</v>
      </c>
      <c r="B979" s="132" t="s">
        <v>879</v>
      </c>
      <c r="C979" s="238"/>
    </row>
    <row r="980" spans="1:3">
      <c r="A980" s="235">
        <v>2150214</v>
      </c>
      <c r="B980" s="132" t="s">
        <v>880</v>
      </c>
      <c r="C980" s="238"/>
    </row>
    <row r="981" spans="1:3">
      <c r="A981" s="235">
        <v>2150215</v>
      </c>
      <c r="B981" s="132" t="s">
        <v>881</v>
      </c>
      <c r="C981" s="238"/>
    </row>
    <row r="982" spans="1:3">
      <c r="A982" s="235">
        <v>2150299</v>
      </c>
      <c r="B982" s="132" t="s">
        <v>882</v>
      </c>
      <c r="C982" s="238"/>
    </row>
    <row r="983" spans="1:3">
      <c r="A983" s="235">
        <v>21503</v>
      </c>
      <c r="B983" s="132" t="s">
        <v>217</v>
      </c>
      <c r="C983" s="238"/>
    </row>
    <row r="984" spans="1:3">
      <c r="A984" s="235">
        <v>2150301</v>
      </c>
      <c r="B984" s="132" t="s">
        <v>279</v>
      </c>
      <c r="C984" s="238"/>
    </row>
    <row r="985" spans="1:3">
      <c r="A985" s="235">
        <v>2150302</v>
      </c>
      <c r="B985" s="132" t="s">
        <v>280</v>
      </c>
      <c r="C985" s="238"/>
    </row>
    <row r="986" spans="1:3">
      <c r="A986" s="235">
        <v>2150303</v>
      </c>
      <c r="B986" s="132" t="s">
        <v>281</v>
      </c>
      <c r="C986" s="238"/>
    </row>
    <row r="987" spans="1:3">
      <c r="A987" s="235">
        <v>2150399</v>
      </c>
      <c r="B987" s="132" t="s">
        <v>883</v>
      </c>
      <c r="C987" s="238"/>
    </row>
    <row r="988" spans="1:3">
      <c r="A988" s="235">
        <v>21505</v>
      </c>
      <c r="B988" s="132" t="s">
        <v>218</v>
      </c>
      <c r="C988" s="238">
        <f>SUM(C989:C998)</f>
        <v>187</v>
      </c>
    </row>
    <row r="989" spans="1:3">
      <c r="A989" s="235">
        <v>2150501</v>
      </c>
      <c r="B989" s="132" t="s">
        <v>279</v>
      </c>
      <c r="C989" s="239">
        <v>171</v>
      </c>
    </row>
    <row r="990" spans="1:3">
      <c r="A990" s="235">
        <v>2150502</v>
      </c>
      <c r="B990" s="132" t="s">
        <v>280</v>
      </c>
      <c r="C990" s="239">
        <v>9</v>
      </c>
    </row>
    <row r="991" spans="1:3">
      <c r="A991" s="235">
        <v>2150503</v>
      </c>
      <c r="B991" s="132" t="s">
        <v>281</v>
      </c>
      <c r="C991" s="243"/>
    </row>
    <row r="992" spans="1:3">
      <c r="A992" s="235">
        <v>2150505</v>
      </c>
      <c r="B992" s="132" t="s">
        <v>884</v>
      </c>
      <c r="C992" s="243"/>
    </row>
    <row r="993" spans="1:3">
      <c r="A993" s="235">
        <v>2150507</v>
      </c>
      <c r="B993" s="132" t="s">
        <v>885</v>
      </c>
      <c r="C993" s="243"/>
    </row>
    <row r="994" spans="1:3">
      <c r="A994" s="235">
        <v>2150508</v>
      </c>
      <c r="B994" s="132" t="s">
        <v>886</v>
      </c>
      <c r="C994" s="243"/>
    </row>
    <row r="995" spans="1:3">
      <c r="A995" s="235">
        <v>2150516</v>
      </c>
      <c r="B995" s="132" t="s">
        <v>887</v>
      </c>
      <c r="C995" s="243"/>
    </row>
    <row r="996" spans="1:3">
      <c r="A996" s="235">
        <v>2150517</v>
      </c>
      <c r="B996" s="132" t="s">
        <v>888</v>
      </c>
      <c r="C996" s="243"/>
    </row>
    <row r="997" spans="1:3">
      <c r="A997" s="235">
        <v>2150550</v>
      </c>
      <c r="B997" s="132" t="s">
        <v>288</v>
      </c>
      <c r="C997" s="243"/>
    </row>
    <row r="998" spans="1:3">
      <c r="A998" s="235">
        <v>2150599</v>
      </c>
      <c r="B998" s="132" t="s">
        <v>889</v>
      </c>
      <c r="C998" s="243">
        <v>7</v>
      </c>
    </row>
    <row r="999" spans="1:3">
      <c r="A999" s="235">
        <v>21507</v>
      </c>
      <c r="B999" s="132" t="s">
        <v>219</v>
      </c>
      <c r="C999" s="238">
        <f>SUM(C1001:C1005)</f>
        <v>59</v>
      </c>
    </row>
    <row r="1000" spans="1:3">
      <c r="A1000" s="235">
        <v>2150701</v>
      </c>
      <c r="B1000" s="132" t="s">
        <v>279</v>
      </c>
      <c r="C1000" s="131"/>
    </row>
    <row r="1001" spans="1:3">
      <c r="A1001" s="235">
        <v>2150702</v>
      </c>
      <c r="B1001" s="132" t="s">
        <v>280</v>
      </c>
      <c r="C1001" s="238"/>
    </row>
    <row r="1002" spans="1:3">
      <c r="A1002" s="235">
        <v>2150703</v>
      </c>
      <c r="B1002" s="132" t="s">
        <v>281</v>
      </c>
      <c r="C1002" s="238"/>
    </row>
    <row r="1003" spans="1:3">
      <c r="A1003" s="235">
        <v>2150704</v>
      </c>
      <c r="B1003" s="132" t="s">
        <v>890</v>
      </c>
      <c r="C1003" s="238"/>
    </row>
    <row r="1004" spans="1:3">
      <c r="A1004" s="235">
        <v>2150705</v>
      </c>
      <c r="B1004" s="132" t="s">
        <v>891</v>
      </c>
      <c r="C1004" s="238"/>
    </row>
    <row r="1005" spans="1:3">
      <c r="A1005" s="235">
        <v>2150799</v>
      </c>
      <c r="B1005" s="132" t="s">
        <v>892</v>
      </c>
      <c r="C1005" s="247">
        <v>59</v>
      </c>
    </row>
    <row r="1006" spans="1:3">
      <c r="A1006" s="235">
        <v>21508</v>
      </c>
      <c r="B1006" s="132" t="s">
        <v>220</v>
      </c>
      <c r="C1006" s="238"/>
    </row>
    <row r="1007" spans="1:3">
      <c r="A1007" s="235">
        <v>2150801</v>
      </c>
      <c r="B1007" s="132" t="s">
        <v>279</v>
      </c>
      <c r="C1007" s="238"/>
    </row>
    <row r="1008" spans="1:3">
      <c r="A1008" s="235">
        <v>2150802</v>
      </c>
      <c r="B1008" s="132" t="s">
        <v>280</v>
      </c>
      <c r="C1008" s="238"/>
    </row>
    <row r="1009" spans="1:3">
      <c r="A1009" s="235">
        <v>2150803</v>
      </c>
      <c r="B1009" s="132" t="s">
        <v>281</v>
      </c>
      <c r="C1009" s="238"/>
    </row>
    <row r="1010" spans="1:3">
      <c r="A1010" s="235">
        <v>2150804</v>
      </c>
      <c r="B1010" s="132" t="s">
        <v>893</v>
      </c>
      <c r="C1010" s="238"/>
    </row>
    <row r="1011" spans="1:3">
      <c r="A1011" s="235">
        <v>2150805</v>
      </c>
      <c r="B1011" s="132" t="s">
        <v>894</v>
      </c>
      <c r="C1011" s="238"/>
    </row>
    <row r="1012" spans="1:3">
      <c r="A1012" s="235">
        <v>2150806</v>
      </c>
      <c r="B1012" s="132" t="s">
        <v>895</v>
      </c>
      <c r="C1012" s="238"/>
    </row>
    <row r="1013" spans="1:3">
      <c r="A1013" s="235">
        <v>2150899</v>
      </c>
      <c r="B1013" s="132" t="s">
        <v>896</v>
      </c>
      <c r="C1013" s="238"/>
    </row>
    <row r="1014" spans="1:3">
      <c r="A1014" s="235">
        <v>21599</v>
      </c>
      <c r="B1014" s="132" t="s">
        <v>221</v>
      </c>
      <c r="C1014" s="238"/>
    </row>
    <row r="1015" spans="1:3">
      <c r="A1015" s="235">
        <v>2159901</v>
      </c>
      <c r="B1015" s="132" t="s">
        <v>897</v>
      </c>
      <c r="C1015" s="238"/>
    </row>
    <row r="1016" spans="1:3">
      <c r="A1016" s="235">
        <v>2159904</v>
      </c>
      <c r="B1016" s="132" t="s">
        <v>898</v>
      </c>
      <c r="C1016" s="238"/>
    </row>
    <row r="1017" spans="1:3">
      <c r="A1017" s="235">
        <v>2159905</v>
      </c>
      <c r="B1017" s="132" t="s">
        <v>899</v>
      </c>
      <c r="C1017" s="238"/>
    </row>
    <row r="1018" spans="1:3">
      <c r="A1018" s="235">
        <v>2159906</v>
      </c>
      <c r="B1018" s="132" t="s">
        <v>900</v>
      </c>
      <c r="C1018" s="238"/>
    </row>
    <row r="1019" spans="1:3">
      <c r="A1019" s="235">
        <v>2159999</v>
      </c>
      <c r="B1019" s="132" t="s">
        <v>901</v>
      </c>
      <c r="C1019" s="238"/>
    </row>
    <row r="1020" spans="1:3">
      <c r="A1020" s="235">
        <v>216</v>
      </c>
      <c r="B1020" s="132" t="s">
        <v>902</v>
      </c>
      <c r="C1020" s="236">
        <f>SUM(C1021,C1031,C1037)</f>
        <v>379</v>
      </c>
    </row>
    <row r="1021" spans="1:3">
      <c r="A1021" s="235">
        <v>21602</v>
      </c>
      <c r="B1021" s="132" t="s">
        <v>223</v>
      </c>
      <c r="C1021" s="238">
        <f>SUM(C1022:C1030)</f>
        <v>379</v>
      </c>
    </row>
    <row r="1022" spans="1:3">
      <c r="A1022" s="235">
        <v>2160201</v>
      </c>
      <c r="B1022" s="132" t="s">
        <v>279</v>
      </c>
      <c r="C1022" s="239">
        <v>51</v>
      </c>
    </row>
    <row r="1023" spans="1:3">
      <c r="A1023" s="235">
        <v>2160202</v>
      </c>
      <c r="B1023" s="132" t="s">
        <v>280</v>
      </c>
      <c r="C1023" s="239">
        <v>11</v>
      </c>
    </row>
    <row r="1024" spans="1:3">
      <c r="A1024" s="235">
        <v>2160203</v>
      </c>
      <c r="B1024" s="132" t="s">
        <v>281</v>
      </c>
      <c r="C1024" s="239"/>
    </row>
    <row r="1025" spans="1:3">
      <c r="A1025" s="235">
        <v>2160216</v>
      </c>
      <c r="B1025" s="132" t="s">
        <v>903</v>
      </c>
      <c r="C1025" s="239"/>
    </row>
    <row r="1026" spans="1:3">
      <c r="A1026" s="235">
        <v>2160217</v>
      </c>
      <c r="B1026" s="132" t="s">
        <v>904</v>
      </c>
      <c r="C1026" s="239"/>
    </row>
    <row r="1027" spans="1:3">
      <c r="A1027" s="235">
        <v>2160218</v>
      </c>
      <c r="B1027" s="132" t="s">
        <v>905</v>
      </c>
      <c r="C1027" s="239"/>
    </row>
    <row r="1028" spans="1:3">
      <c r="A1028" s="235">
        <v>2160219</v>
      </c>
      <c r="B1028" s="132" t="s">
        <v>906</v>
      </c>
      <c r="C1028" s="239"/>
    </row>
    <row r="1029" spans="1:3">
      <c r="A1029" s="235">
        <v>2160250</v>
      </c>
      <c r="B1029" s="132" t="s">
        <v>288</v>
      </c>
      <c r="C1029" s="239"/>
    </row>
    <row r="1030" spans="1:3">
      <c r="A1030" s="235">
        <v>2160299</v>
      </c>
      <c r="B1030" s="132" t="s">
        <v>907</v>
      </c>
      <c r="C1030" s="239">
        <v>317</v>
      </c>
    </row>
    <row r="1031" spans="1:3">
      <c r="A1031" s="235">
        <v>21606</v>
      </c>
      <c r="B1031" s="132" t="s">
        <v>224</v>
      </c>
      <c r="C1031" s="238"/>
    </row>
    <row r="1032" spans="1:3">
      <c r="A1032" s="235">
        <v>2160601</v>
      </c>
      <c r="B1032" s="132" t="s">
        <v>279</v>
      </c>
      <c r="C1032" s="238"/>
    </row>
    <row r="1033" spans="1:3">
      <c r="A1033" s="235">
        <v>2160602</v>
      </c>
      <c r="B1033" s="132" t="s">
        <v>280</v>
      </c>
      <c r="C1033" s="238"/>
    </row>
    <row r="1034" spans="1:3">
      <c r="A1034" s="235">
        <v>2160603</v>
      </c>
      <c r="B1034" s="132" t="s">
        <v>281</v>
      </c>
      <c r="C1034" s="238"/>
    </row>
    <row r="1035" spans="1:3">
      <c r="A1035" s="235">
        <v>2160607</v>
      </c>
      <c r="B1035" s="132" t="s">
        <v>908</v>
      </c>
      <c r="C1035" s="238"/>
    </row>
    <row r="1036" spans="1:3">
      <c r="A1036" s="235">
        <v>2160699</v>
      </c>
      <c r="B1036" s="132" t="s">
        <v>909</v>
      </c>
      <c r="C1036" s="238"/>
    </row>
    <row r="1037" spans="1:3">
      <c r="A1037" s="235">
        <v>21699</v>
      </c>
      <c r="B1037" s="132" t="s">
        <v>225</v>
      </c>
      <c r="C1037" s="238"/>
    </row>
    <row r="1038" spans="1:3">
      <c r="A1038" s="235">
        <v>2169901</v>
      </c>
      <c r="B1038" s="132" t="s">
        <v>910</v>
      </c>
      <c r="C1038" s="238"/>
    </row>
    <row r="1039" spans="1:3">
      <c r="A1039" s="235">
        <v>2169999</v>
      </c>
      <c r="B1039" s="132" t="s">
        <v>911</v>
      </c>
      <c r="C1039" s="238"/>
    </row>
    <row r="1040" spans="1:3">
      <c r="A1040" s="235">
        <v>217</v>
      </c>
      <c r="B1040" s="132" t="s">
        <v>912</v>
      </c>
      <c r="C1040" s="236">
        <f>SUM(C1041,C1048,C1058,C1064,C1067)</f>
        <v>95</v>
      </c>
    </row>
    <row r="1041" spans="1:3">
      <c r="A1041" s="235">
        <v>21701</v>
      </c>
      <c r="B1041" s="132" t="s">
        <v>227</v>
      </c>
      <c r="C1041" s="238">
        <f>SUM(C1042:C1047)</f>
        <v>94</v>
      </c>
    </row>
    <row r="1042" spans="1:3">
      <c r="A1042" s="235">
        <v>2170101</v>
      </c>
      <c r="B1042" s="132" t="s">
        <v>279</v>
      </c>
      <c r="C1042" s="239">
        <v>94</v>
      </c>
    </row>
    <row r="1043" spans="1:3">
      <c r="A1043" s="235">
        <v>2170102</v>
      </c>
      <c r="B1043" s="132" t="s">
        <v>280</v>
      </c>
      <c r="C1043" s="244"/>
    </row>
    <row r="1044" spans="1:3">
      <c r="A1044" s="235">
        <v>2170103</v>
      </c>
      <c r="B1044" s="132" t="s">
        <v>281</v>
      </c>
      <c r="C1044" s="238"/>
    </row>
    <row r="1045" spans="1:3">
      <c r="A1045" s="235">
        <v>2170104</v>
      </c>
      <c r="B1045" s="132" t="s">
        <v>913</v>
      </c>
      <c r="C1045" s="238"/>
    </row>
    <row r="1046" spans="1:3">
      <c r="A1046" s="235">
        <v>2170150</v>
      </c>
      <c r="B1046" s="132" t="s">
        <v>288</v>
      </c>
      <c r="C1046" s="238"/>
    </row>
    <row r="1047" spans="1:3">
      <c r="A1047" s="235">
        <v>2170199</v>
      </c>
      <c r="B1047" s="132" t="s">
        <v>914</v>
      </c>
      <c r="C1047" s="238"/>
    </row>
    <row r="1048" spans="1:3">
      <c r="A1048" s="235">
        <v>21702</v>
      </c>
      <c r="B1048" s="132" t="s">
        <v>228</v>
      </c>
      <c r="C1048" s="238">
        <f>SUM(C1049:C1057)</f>
        <v>1</v>
      </c>
    </row>
    <row r="1049" spans="1:3">
      <c r="A1049" s="235">
        <v>2170201</v>
      </c>
      <c r="B1049" s="132" t="s">
        <v>915</v>
      </c>
      <c r="C1049" s="238"/>
    </row>
    <row r="1050" spans="1:3">
      <c r="A1050" s="235">
        <v>2170202</v>
      </c>
      <c r="B1050" s="132" t="s">
        <v>916</v>
      </c>
      <c r="C1050" s="238"/>
    </row>
    <row r="1051" spans="1:3">
      <c r="A1051" s="235">
        <v>2170203</v>
      </c>
      <c r="B1051" s="132" t="s">
        <v>917</v>
      </c>
      <c r="C1051" s="238"/>
    </row>
    <row r="1052" spans="1:3">
      <c r="A1052" s="235">
        <v>2170204</v>
      </c>
      <c r="B1052" s="132" t="s">
        <v>918</v>
      </c>
      <c r="C1052" s="238"/>
    </row>
    <row r="1053" spans="1:3">
      <c r="A1053" s="235">
        <v>2170205</v>
      </c>
      <c r="B1053" s="132" t="s">
        <v>919</v>
      </c>
      <c r="C1053" s="238"/>
    </row>
    <row r="1054" spans="1:3">
      <c r="A1054" s="235">
        <v>2170206</v>
      </c>
      <c r="B1054" s="132" t="s">
        <v>920</v>
      </c>
      <c r="C1054" s="238"/>
    </row>
    <row r="1055" spans="1:3">
      <c r="A1055" s="235">
        <v>2170207</v>
      </c>
      <c r="B1055" s="132" t="s">
        <v>921</v>
      </c>
      <c r="C1055" s="238"/>
    </row>
    <row r="1056" spans="1:3">
      <c r="A1056" s="235">
        <v>2170208</v>
      </c>
      <c r="B1056" s="132" t="s">
        <v>922</v>
      </c>
      <c r="C1056" s="238"/>
    </row>
    <row r="1057" spans="1:3">
      <c r="A1057" s="235">
        <v>2170299</v>
      </c>
      <c r="B1057" s="132" t="s">
        <v>923</v>
      </c>
      <c r="C1057" s="243">
        <v>1</v>
      </c>
    </row>
    <row r="1058" spans="1:3">
      <c r="A1058" s="235">
        <v>21703</v>
      </c>
      <c r="B1058" s="132" t="s">
        <v>229</v>
      </c>
      <c r="C1058" s="238"/>
    </row>
    <row r="1059" spans="1:3">
      <c r="A1059" s="235">
        <v>2170301</v>
      </c>
      <c r="B1059" s="132" t="s">
        <v>924</v>
      </c>
      <c r="C1059" s="238"/>
    </row>
    <row r="1060" spans="1:3">
      <c r="A1060" s="235">
        <v>2170302</v>
      </c>
      <c r="B1060" s="132" t="s">
        <v>925</v>
      </c>
      <c r="C1060" s="238"/>
    </row>
    <row r="1061" spans="1:3">
      <c r="A1061" s="235">
        <v>2170303</v>
      </c>
      <c r="B1061" s="132" t="s">
        <v>926</v>
      </c>
      <c r="C1061" s="238"/>
    </row>
    <row r="1062" spans="1:3">
      <c r="A1062" s="235">
        <v>2170304</v>
      </c>
      <c r="B1062" s="132" t="s">
        <v>927</v>
      </c>
      <c r="C1062" s="238"/>
    </row>
    <row r="1063" spans="1:3">
      <c r="A1063" s="235">
        <v>2170399</v>
      </c>
      <c r="B1063" s="132" t="s">
        <v>928</v>
      </c>
      <c r="C1063" s="238"/>
    </row>
    <row r="1064" spans="1:3">
      <c r="A1064" s="235">
        <v>21704</v>
      </c>
      <c r="B1064" s="132" t="s">
        <v>230</v>
      </c>
      <c r="C1064" s="238"/>
    </row>
    <row r="1065" spans="1:3">
      <c r="A1065" s="235">
        <v>2170401</v>
      </c>
      <c r="B1065" s="132" t="s">
        <v>929</v>
      </c>
      <c r="C1065" s="238"/>
    </row>
    <row r="1066" spans="1:3">
      <c r="A1066" s="235">
        <v>2170499</v>
      </c>
      <c r="B1066" s="132" t="s">
        <v>930</v>
      </c>
      <c r="C1066" s="238"/>
    </row>
    <row r="1067" spans="1:3">
      <c r="A1067" s="235">
        <v>21799</v>
      </c>
      <c r="B1067" s="132" t="s">
        <v>231</v>
      </c>
      <c r="C1067" s="238"/>
    </row>
    <row r="1068" spans="1:3">
      <c r="A1068" s="235">
        <v>2179902</v>
      </c>
      <c r="B1068" s="132" t="s">
        <v>931</v>
      </c>
      <c r="C1068" s="238"/>
    </row>
    <row r="1069" spans="1:3">
      <c r="A1069" s="235">
        <v>2179999</v>
      </c>
      <c r="B1069" s="132" t="s">
        <v>932</v>
      </c>
      <c r="C1069" s="238"/>
    </row>
    <row r="1070" spans="1:3">
      <c r="A1070" s="235">
        <v>219</v>
      </c>
      <c r="B1070" s="132" t="s">
        <v>933</v>
      </c>
      <c r="C1070" s="238"/>
    </row>
    <row r="1071" spans="1:3">
      <c r="A1071" s="235">
        <v>21901</v>
      </c>
      <c r="B1071" s="132" t="s">
        <v>233</v>
      </c>
      <c r="C1071" s="238"/>
    </row>
    <row r="1072" spans="1:3">
      <c r="A1072" s="235">
        <v>21902</v>
      </c>
      <c r="B1072" s="132" t="s">
        <v>234</v>
      </c>
      <c r="C1072" s="238"/>
    </row>
    <row r="1073" spans="1:3">
      <c r="A1073" s="235">
        <v>21903</v>
      </c>
      <c r="B1073" s="132" t="s">
        <v>235</v>
      </c>
      <c r="C1073" s="238"/>
    </row>
    <row r="1074" spans="1:3">
      <c r="A1074" s="235">
        <v>21904</v>
      </c>
      <c r="B1074" s="132" t="s">
        <v>236</v>
      </c>
      <c r="C1074" s="238"/>
    </row>
    <row r="1075" spans="1:3">
      <c r="A1075" s="235">
        <v>21905</v>
      </c>
      <c r="B1075" s="132" t="s">
        <v>237</v>
      </c>
      <c r="C1075" s="238"/>
    </row>
    <row r="1076" spans="1:3">
      <c r="A1076" s="235">
        <v>21906</v>
      </c>
      <c r="B1076" s="132" t="s">
        <v>238</v>
      </c>
      <c r="C1076" s="238"/>
    </row>
    <row r="1077" spans="1:3">
      <c r="A1077" s="235">
        <v>21907</v>
      </c>
      <c r="B1077" s="132" t="s">
        <v>239</v>
      </c>
      <c r="C1077" s="238"/>
    </row>
    <row r="1078" spans="1:3">
      <c r="A1078" s="235">
        <v>21908</v>
      </c>
      <c r="B1078" s="132" t="s">
        <v>240</v>
      </c>
      <c r="C1078" s="238"/>
    </row>
    <row r="1079" spans="1:3">
      <c r="A1079" s="235">
        <v>21999</v>
      </c>
      <c r="B1079" s="132" t="s">
        <v>241</v>
      </c>
      <c r="C1079" s="238"/>
    </row>
    <row r="1080" spans="1:3">
      <c r="A1080" s="235">
        <v>220</v>
      </c>
      <c r="B1080" s="132" t="s">
        <v>934</v>
      </c>
      <c r="C1080" s="236">
        <f>SUM(C1081,C1108,C1123)</f>
        <v>3516</v>
      </c>
    </row>
    <row r="1081" spans="1:3">
      <c r="A1081" s="235">
        <v>22001</v>
      </c>
      <c r="B1081" s="132" t="s">
        <v>243</v>
      </c>
      <c r="C1081" s="238">
        <f>SUM(C1082:C1107)</f>
        <v>3495</v>
      </c>
    </row>
    <row r="1082" spans="1:3">
      <c r="A1082" s="235">
        <v>2200101</v>
      </c>
      <c r="B1082" s="132" t="s">
        <v>279</v>
      </c>
      <c r="C1082" s="239">
        <v>3264</v>
      </c>
    </row>
    <row r="1083" spans="1:3">
      <c r="A1083" s="235">
        <v>2200102</v>
      </c>
      <c r="B1083" s="132" t="s">
        <v>280</v>
      </c>
      <c r="C1083" s="239">
        <v>68</v>
      </c>
    </row>
    <row r="1084" spans="1:3">
      <c r="A1084" s="235">
        <v>2200103</v>
      </c>
      <c r="B1084" s="132" t="s">
        <v>281</v>
      </c>
      <c r="C1084" s="239"/>
    </row>
    <row r="1085" spans="1:3">
      <c r="A1085" s="235">
        <v>2200104</v>
      </c>
      <c r="B1085" s="132" t="s">
        <v>935</v>
      </c>
      <c r="C1085" s="239">
        <v>30</v>
      </c>
    </row>
    <row r="1086" spans="1:3">
      <c r="A1086" s="235">
        <v>2200106</v>
      </c>
      <c r="B1086" s="132" t="s">
        <v>936</v>
      </c>
      <c r="C1086" s="239"/>
    </row>
    <row r="1087" spans="1:3">
      <c r="A1087" s="235">
        <v>2200107</v>
      </c>
      <c r="B1087" s="132" t="s">
        <v>937</v>
      </c>
      <c r="C1087" s="239"/>
    </row>
    <row r="1088" spans="1:3">
      <c r="A1088" s="235">
        <v>2200108</v>
      </c>
      <c r="B1088" s="132" t="s">
        <v>938</v>
      </c>
      <c r="C1088" s="239"/>
    </row>
    <row r="1089" spans="1:3">
      <c r="A1089" s="235">
        <v>2200109</v>
      </c>
      <c r="B1089" s="132" t="s">
        <v>939</v>
      </c>
      <c r="C1089" s="239"/>
    </row>
    <row r="1090" spans="1:3">
      <c r="A1090" s="235">
        <v>2200112</v>
      </c>
      <c r="B1090" s="132" t="s">
        <v>940</v>
      </c>
      <c r="C1090" s="239">
        <v>76</v>
      </c>
    </row>
    <row r="1091" spans="1:3">
      <c r="A1091" s="235">
        <v>2200113</v>
      </c>
      <c r="B1091" s="132" t="s">
        <v>941</v>
      </c>
      <c r="C1091" s="239">
        <v>11</v>
      </c>
    </row>
    <row r="1092" spans="1:3">
      <c r="A1092" s="235">
        <v>2200114</v>
      </c>
      <c r="B1092" s="132" t="s">
        <v>942</v>
      </c>
      <c r="C1092" s="239"/>
    </row>
    <row r="1093" spans="1:3">
      <c r="A1093" s="235">
        <v>2200115</v>
      </c>
      <c r="B1093" s="132" t="s">
        <v>943</v>
      </c>
      <c r="C1093" s="239"/>
    </row>
    <row r="1094" spans="1:3">
      <c r="A1094" s="235">
        <v>2200116</v>
      </c>
      <c r="B1094" s="132" t="s">
        <v>944</v>
      </c>
      <c r="C1094" s="239"/>
    </row>
    <row r="1095" spans="1:3">
      <c r="A1095" s="235">
        <v>2200119</v>
      </c>
      <c r="B1095" s="132" t="s">
        <v>945</v>
      </c>
      <c r="C1095" s="239"/>
    </row>
    <row r="1096" spans="1:3">
      <c r="A1096" s="235">
        <v>2200120</v>
      </c>
      <c r="B1096" s="132" t="s">
        <v>946</v>
      </c>
      <c r="C1096" s="239"/>
    </row>
    <row r="1097" spans="1:3">
      <c r="A1097" s="235">
        <v>2200121</v>
      </c>
      <c r="B1097" s="132" t="s">
        <v>947</v>
      </c>
      <c r="C1097" s="239"/>
    </row>
    <row r="1098" spans="1:3">
      <c r="A1098" s="235">
        <v>2200122</v>
      </c>
      <c r="B1098" s="132" t="s">
        <v>948</v>
      </c>
      <c r="C1098" s="239"/>
    </row>
    <row r="1099" spans="1:3">
      <c r="A1099" s="235">
        <v>2200123</v>
      </c>
      <c r="B1099" s="132" t="s">
        <v>949</v>
      </c>
      <c r="C1099" s="239"/>
    </row>
    <row r="1100" spans="1:3">
      <c r="A1100" s="235">
        <v>2200124</v>
      </c>
      <c r="B1100" s="132" t="s">
        <v>950</v>
      </c>
      <c r="C1100" s="243"/>
    </row>
    <row r="1101" spans="1:3">
      <c r="A1101" s="235">
        <v>2200125</v>
      </c>
      <c r="B1101" s="132" t="s">
        <v>951</v>
      </c>
      <c r="C1101" s="243"/>
    </row>
    <row r="1102" spans="1:3">
      <c r="A1102" s="235">
        <v>2200126</v>
      </c>
      <c r="B1102" s="132" t="s">
        <v>952</v>
      </c>
      <c r="C1102" s="243"/>
    </row>
    <row r="1103" spans="1:3">
      <c r="A1103" s="235">
        <v>2200127</v>
      </c>
      <c r="B1103" s="132" t="s">
        <v>953</v>
      </c>
      <c r="C1103" s="243"/>
    </row>
    <row r="1104" spans="1:3">
      <c r="A1104" s="235">
        <v>2200128</v>
      </c>
      <c r="B1104" s="132" t="s">
        <v>954</v>
      </c>
      <c r="C1104" s="243"/>
    </row>
    <row r="1105" spans="1:3">
      <c r="A1105" s="235">
        <v>2200129</v>
      </c>
      <c r="B1105" s="132" t="s">
        <v>955</v>
      </c>
      <c r="C1105" s="243"/>
    </row>
    <row r="1106" spans="1:3">
      <c r="A1106" s="235">
        <v>2200150</v>
      </c>
      <c r="B1106" s="132" t="s">
        <v>288</v>
      </c>
      <c r="C1106" s="243"/>
    </row>
    <row r="1107" spans="1:3">
      <c r="A1107" s="235">
        <v>2200199</v>
      </c>
      <c r="B1107" s="132" t="s">
        <v>956</v>
      </c>
      <c r="C1107" s="243">
        <v>46</v>
      </c>
    </row>
    <row r="1108" spans="1:3">
      <c r="A1108" s="235">
        <v>22005</v>
      </c>
      <c r="B1108" s="132" t="s">
        <v>244</v>
      </c>
      <c r="C1108" s="238">
        <f>SUM(C1109:C1123)</f>
        <v>21</v>
      </c>
    </row>
    <row r="1109" spans="1:3">
      <c r="A1109" s="235">
        <v>2200501</v>
      </c>
      <c r="B1109" s="132" t="s">
        <v>279</v>
      </c>
      <c r="C1109" s="238"/>
    </row>
    <row r="1110" spans="1:3">
      <c r="A1110" s="235">
        <v>2200502</v>
      </c>
      <c r="B1110" s="132" t="s">
        <v>280</v>
      </c>
      <c r="C1110" s="239">
        <v>21</v>
      </c>
    </row>
    <row r="1111" spans="1:3">
      <c r="A1111" s="235">
        <v>2200503</v>
      </c>
      <c r="B1111" s="132" t="s">
        <v>281</v>
      </c>
      <c r="C1111" s="238"/>
    </row>
    <row r="1112" spans="1:3">
      <c r="A1112" s="235">
        <v>2200504</v>
      </c>
      <c r="B1112" s="132" t="s">
        <v>957</v>
      </c>
      <c r="C1112" s="238"/>
    </row>
    <row r="1113" spans="1:3">
      <c r="A1113" s="235">
        <v>2200506</v>
      </c>
      <c r="B1113" s="132" t="s">
        <v>958</v>
      </c>
      <c r="C1113" s="238"/>
    </row>
    <row r="1114" spans="1:3">
      <c r="A1114" s="235">
        <v>2200507</v>
      </c>
      <c r="B1114" s="132" t="s">
        <v>959</v>
      </c>
      <c r="C1114" s="238"/>
    </row>
    <row r="1115" spans="1:3">
      <c r="A1115" s="235">
        <v>2200508</v>
      </c>
      <c r="B1115" s="132" t="s">
        <v>960</v>
      </c>
      <c r="C1115" s="238"/>
    </row>
    <row r="1116" spans="1:3">
      <c r="A1116" s="235">
        <v>2200509</v>
      </c>
      <c r="B1116" s="132" t="s">
        <v>961</v>
      </c>
      <c r="C1116" s="238"/>
    </row>
    <row r="1117" spans="1:3">
      <c r="A1117" s="235">
        <v>2200510</v>
      </c>
      <c r="B1117" s="132" t="s">
        <v>962</v>
      </c>
      <c r="C1117" s="238"/>
    </row>
    <row r="1118" spans="1:3">
      <c r="A1118" s="235">
        <v>2200511</v>
      </c>
      <c r="B1118" s="132" t="s">
        <v>963</v>
      </c>
      <c r="C1118" s="238"/>
    </row>
    <row r="1119" spans="1:3">
      <c r="A1119" s="235">
        <v>2200512</v>
      </c>
      <c r="B1119" s="132" t="s">
        <v>964</v>
      </c>
      <c r="C1119" s="238"/>
    </row>
    <row r="1120" spans="1:3">
      <c r="A1120" s="235">
        <v>2200513</v>
      </c>
      <c r="B1120" s="132" t="s">
        <v>965</v>
      </c>
      <c r="C1120" s="238"/>
    </row>
    <row r="1121" spans="1:3">
      <c r="A1121" s="235">
        <v>2200514</v>
      </c>
      <c r="B1121" s="132" t="s">
        <v>966</v>
      </c>
      <c r="C1121" s="238"/>
    </row>
    <row r="1122" spans="1:3">
      <c r="A1122" s="235">
        <v>2200599</v>
      </c>
      <c r="B1122" s="132" t="s">
        <v>967</v>
      </c>
      <c r="C1122" s="238"/>
    </row>
    <row r="1123" spans="1:3">
      <c r="A1123" s="235">
        <v>22099</v>
      </c>
      <c r="B1123" s="132" t="s">
        <v>245</v>
      </c>
      <c r="C1123" s="238"/>
    </row>
    <row r="1124" spans="1:3">
      <c r="A1124" s="235">
        <v>221</v>
      </c>
      <c r="B1124" s="132" t="s">
        <v>968</v>
      </c>
      <c r="C1124" s="236">
        <f>SUM(C1125,C1136,C1140)</f>
        <v>20527</v>
      </c>
    </row>
    <row r="1125" spans="1:3">
      <c r="A1125" s="235">
        <v>22101</v>
      </c>
      <c r="B1125" s="132" t="s">
        <v>247</v>
      </c>
      <c r="C1125" s="238">
        <f>SUM(C1126:C1135)</f>
        <v>20527</v>
      </c>
    </row>
    <row r="1126" spans="1:3">
      <c r="A1126" s="235">
        <v>2210101</v>
      </c>
      <c r="B1126" s="132" t="s">
        <v>969</v>
      </c>
      <c r="C1126" s="244"/>
    </row>
    <row r="1127" spans="1:3">
      <c r="A1127" s="235">
        <v>2210102</v>
      </c>
      <c r="B1127" s="132" t="s">
        <v>970</v>
      </c>
      <c r="C1127" s="244"/>
    </row>
    <row r="1128" spans="1:3">
      <c r="A1128" s="235">
        <v>2210103</v>
      </c>
      <c r="B1128" s="132" t="s">
        <v>971</v>
      </c>
      <c r="C1128" s="239">
        <v>13505</v>
      </c>
    </row>
    <row r="1129" spans="1:3">
      <c r="A1129" s="235">
        <v>2210104</v>
      </c>
      <c r="B1129" s="132" t="s">
        <v>972</v>
      </c>
      <c r="C1129" s="239"/>
    </row>
    <row r="1130" spans="1:3">
      <c r="A1130" s="235">
        <v>2210105</v>
      </c>
      <c r="B1130" s="132" t="s">
        <v>973</v>
      </c>
      <c r="C1130" s="239">
        <v>7022</v>
      </c>
    </row>
    <row r="1131" spans="1:3">
      <c r="A1131" s="235">
        <v>2210106</v>
      </c>
      <c r="B1131" s="132" t="s">
        <v>974</v>
      </c>
      <c r="C1131" s="244"/>
    </row>
    <row r="1132" spans="1:3">
      <c r="A1132" s="235">
        <v>2210107</v>
      </c>
      <c r="B1132" s="132" t="s">
        <v>975</v>
      </c>
      <c r="C1132" s="244"/>
    </row>
    <row r="1133" spans="1:3">
      <c r="A1133" s="235">
        <v>2210108</v>
      </c>
      <c r="B1133" s="132" t="s">
        <v>976</v>
      </c>
      <c r="C1133" s="244"/>
    </row>
    <row r="1134" spans="1:3">
      <c r="A1134" s="235">
        <v>2210109</v>
      </c>
      <c r="B1134" s="132" t="s">
        <v>977</v>
      </c>
      <c r="C1134" s="238"/>
    </row>
    <row r="1135" spans="1:3">
      <c r="A1135" s="235">
        <v>2210199</v>
      </c>
      <c r="B1135" s="132" t="s">
        <v>978</v>
      </c>
      <c r="C1135" s="238"/>
    </row>
    <row r="1136" spans="1:3">
      <c r="A1136" s="235">
        <v>22102</v>
      </c>
      <c r="B1136" s="132" t="s">
        <v>248</v>
      </c>
      <c r="C1136" s="238"/>
    </row>
    <row r="1137" spans="1:3">
      <c r="A1137" s="235">
        <v>2210201</v>
      </c>
      <c r="B1137" s="132" t="s">
        <v>979</v>
      </c>
      <c r="C1137" s="238"/>
    </row>
    <row r="1138" spans="1:3">
      <c r="A1138" s="235">
        <v>2210202</v>
      </c>
      <c r="B1138" s="132" t="s">
        <v>980</v>
      </c>
      <c r="C1138" s="238"/>
    </row>
    <row r="1139" spans="1:3">
      <c r="A1139" s="235">
        <v>2210203</v>
      </c>
      <c r="B1139" s="132" t="s">
        <v>981</v>
      </c>
      <c r="C1139" s="238"/>
    </row>
    <row r="1140" spans="1:3">
      <c r="A1140" s="235">
        <v>22103</v>
      </c>
      <c r="B1140" s="132" t="s">
        <v>249</v>
      </c>
      <c r="C1140" s="238"/>
    </row>
    <row r="1141" spans="1:3">
      <c r="A1141" s="235">
        <v>2210301</v>
      </c>
      <c r="B1141" s="132" t="s">
        <v>982</v>
      </c>
      <c r="C1141" s="238"/>
    </row>
    <row r="1142" spans="1:3">
      <c r="A1142" s="235">
        <v>2210302</v>
      </c>
      <c r="B1142" s="132" t="s">
        <v>983</v>
      </c>
      <c r="C1142" s="238"/>
    </row>
    <row r="1143" spans="1:3">
      <c r="A1143" s="235">
        <v>2210399</v>
      </c>
      <c r="B1143" s="132" t="s">
        <v>984</v>
      </c>
      <c r="C1143" s="238"/>
    </row>
    <row r="1144" spans="1:3">
      <c r="A1144" s="235">
        <v>222</v>
      </c>
      <c r="B1144" s="132" t="s">
        <v>985</v>
      </c>
      <c r="C1144" s="236">
        <f>SUM(C1145,C1163,C1169,C1175)</f>
        <v>58</v>
      </c>
    </row>
    <row r="1145" spans="1:3">
      <c r="A1145" s="235">
        <v>22201</v>
      </c>
      <c r="B1145" s="132" t="s">
        <v>251</v>
      </c>
      <c r="C1145" s="238">
        <f>SUM(C1147:C1162)</f>
        <v>58</v>
      </c>
    </row>
    <row r="1146" spans="1:3">
      <c r="A1146" s="235">
        <v>2220101</v>
      </c>
      <c r="B1146" s="132" t="s">
        <v>279</v>
      </c>
      <c r="C1146" s="131"/>
    </row>
    <row r="1147" spans="1:3">
      <c r="A1147" s="235">
        <v>2220102</v>
      </c>
      <c r="B1147" s="132" t="s">
        <v>280</v>
      </c>
      <c r="C1147" s="239">
        <v>8</v>
      </c>
    </row>
    <row r="1148" spans="1:3">
      <c r="A1148" s="235">
        <v>2220103</v>
      </c>
      <c r="B1148" s="132" t="s">
        <v>281</v>
      </c>
      <c r="C1148" s="244"/>
    </row>
    <row r="1149" spans="1:3">
      <c r="A1149" s="235">
        <v>2220104</v>
      </c>
      <c r="B1149" s="132" t="s">
        <v>986</v>
      </c>
      <c r="C1149" s="244"/>
    </row>
    <row r="1150" spans="1:3">
      <c r="A1150" s="235">
        <v>2220105</v>
      </c>
      <c r="B1150" s="132" t="s">
        <v>987</v>
      </c>
      <c r="C1150" s="244"/>
    </row>
    <row r="1151" spans="1:3">
      <c r="A1151" s="235">
        <v>2220106</v>
      </c>
      <c r="B1151" s="132" t="s">
        <v>988</v>
      </c>
      <c r="C1151" s="244"/>
    </row>
    <row r="1152" spans="1:3">
      <c r="A1152" s="235">
        <v>2220107</v>
      </c>
      <c r="B1152" s="132" t="s">
        <v>989</v>
      </c>
      <c r="C1152" s="244"/>
    </row>
    <row r="1153" spans="1:3">
      <c r="A1153" s="235">
        <v>2220112</v>
      </c>
      <c r="B1153" s="132" t="s">
        <v>990</v>
      </c>
      <c r="C1153" s="244"/>
    </row>
    <row r="1154" spans="1:3">
      <c r="A1154" s="235">
        <v>2220113</v>
      </c>
      <c r="B1154" s="132" t="s">
        <v>991</v>
      </c>
      <c r="C1154" s="244"/>
    </row>
    <row r="1155" spans="1:3">
      <c r="A1155" s="235">
        <v>2220114</v>
      </c>
      <c r="B1155" s="132" t="s">
        <v>992</v>
      </c>
      <c r="C1155" s="244"/>
    </row>
    <row r="1156" spans="1:3">
      <c r="A1156" s="235">
        <v>2220115</v>
      </c>
      <c r="B1156" s="132" t="s">
        <v>993</v>
      </c>
      <c r="C1156" s="239">
        <v>20</v>
      </c>
    </row>
    <row r="1157" spans="1:3">
      <c r="A1157" s="235">
        <v>2220118</v>
      </c>
      <c r="B1157" s="132" t="s">
        <v>994</v>
      </c>
      <c r="C1157" s="244"/>
    </row>
    <row r="1158" spans="1:3">
      <c r="A1158" s="235">
        <v>2220119</v>
      </c>
      <c r="B1158" s="132" t="s">
        <v>995</v>
      </c>
      <c r="C1158" s="244"/>
    </row>
    <row r="1159" spans="1:3">
      <c r="A1159" s="235">
        <v>2220120</v>
      </c>
      <c r="B1159" s="132" t="s">
        <v>996</v>
      </c>
      <c r="C1159" s="238"/>
    </row>
    <row r="1160" spans="1:3">
      <c r="A1160" s="235">
        <v>2220121</v>
      </c>
      <c r="B1160" s="132" t="s">
        <v>997</v>
      </c>
      <c r="C1160" s="238"/>
    </row>
    <row r="1161" spans="1:3">
      <c r="A1161" s="235">
        <v>2220150</v>
      </c>
      <c r="B1161" s="132" t="s">
        <v>288</v>
      </c>
      <c r="C1161" s="238"/>
    </row>
    <row r="1162" spans="1:3">
      <c r="A1162" s="235">
        <v>2220199</v>
      </c>
      <c r="B1162" s="132" t="s">
        <v>998</v>
      </c>
      <c r="C1162" s="243">
        <v>30</v>
      </c>
    </row>
    <row r="1163" spans="1:3">
      <c r="A1163" s="235">
        <v>22203</v>
      </c>
      <c r="B1163" s="132" t="s">
        <v>252</v>
      </c>
      <c r="C1163" s="238"/>
    </row>
    <row r="1164" spans="1:3">
      <c r="A1164" s="235">
        <v>2220301</v>
      </c>
      <c r="B1164" s="132" t="s">
        <v>999</v>
      </c>
      <c r="C1164" s="238"/>
    </row>
    <row r="1165" spans="1:3">
      <c r="A1165" s="235">
        <v>2220303</v>
      </c>
      <c r="B1165" s="132" t="s">
        <v>1000</v>
      </c>
      <c r="C1165" s="238"/>
    </row>
    <row r="1166" spans="1:3">
      <c r="A1166" s="235">
        <v>2220304</v>
      </c>
      <c r="B1166" s="132" t="s">
        <v>1001</v>
      </c>
      <c r="C1166" s="238"/>
    </row>
    <row r="1167" spans="1:3">
      <c r="A1167" s="235">
        <v>2220305</v>
      </c>
      <c r="B1167" s="132" t="s">
        <v>1002</v>
      </c>
      <c r="C1167" s="238"/>
    </row>
    <row r="1168" spans="1:3">
      <c r="A1168" s="235">
        <v>2220399</v>
      </c>
      <c r="B1168" s="132" t="s">
        <v>1003</v>
      </c>
      <c r="C1168" s="238"/>
    </row>
    <row r="1169" spans="1:3">
      <c r="A1169" s="235">
        <v>22204</v>
      </c>
      <c r="B1169" s="132" t="s">
        <v>253</v>
      </c>
      <c r="C1169" s="238"/>
    </row>
    <row r="1170" spans="1:3">
      <c r="A1170" s="235">
        <v>2220401</v>
      </c>
      <c r="B1170" s="132" t="s">
        <v>1004</v>
      </c>
      <c r="C1170" s="238"/>
    </row>
    <row r="1171" spans="1:3">
      <c r="A1171" s="235">
        <v>2220402</v>
      </c>
      <c r="B1171" s="132" t="s">
        <v>1005</v>
      </c>
      <c r="C1171" s="238"/>
    </row>
    <row r="1172" spans="1:3">
      <c r="A1172" s="235">
        <v>2220403</v>
      </c>
      <c r="B1172" s="132" t="s">
        <v>1006</v>
      </c>
      <c r="C1172" s="238"/>
    </row>
    <row r="1173" spans="1:3">
      <c r="A1173" s="235">
        <v>2220404</v>
      </c>
      <c r="B1173" s="132" t="s">
        <v>1007</v>
      </c>
      <c r="C1173" s="238"/>
    </row>
    <row r="1174" spans="1:3">
      <c r="A1174" s="235">
        <v>2220499</v>
      </c>
      <c r="B1174" s="132" t="s">
        <v>1008</v>
      </c>
      <c r="C1174" s="238"/>
    </row>
    <row r="1175" spans="1:3">
      <c r="A1175" s="235">
        <v>22205</v>
      </c>
      <c r="B1175" s="132" t="s">
        <v>254</v>
      </c>
      <c r="C1175" s="238"/>
    </row>
    <row r="1176" spans="1:3">
      <c r="A1176" s="235">
        <v>2220501</v>
      </c>
      <c r="B1176" s="132" t="s">
        <v>1009</v>
      </c>
      <c r="C1176" s="238"/>
    </row>
    <row r="1177" spans="1:3">
      <c r="A1177" s="235">
        <v>2220502</v>
      </c>
      <c r="B1177" s="132" t="s">
        <v>1010</v>
      </c>
      <c r="C1177" s="238"/>
    </row>
    <row r="1178" spans="1:3">
      <c r="A1178" s="235">
        <v>2220503</v>
      </c>
      <c r="B1178" s="132" t="s">
        <v>1011</v>
      </c>
      <c r="C1178" s="238"/>
    </row>
    <row r="1179" spans="1:3">
      <c r="A1179" s="235">
        <v>2220504</v>
      </c>
      <c r="B1179" s="132" t="s">
        <v>1012</v>
      </c>
      <c r="C1179" s="238"/>
    </row>
    <row r="1180" spans="1:3">
      <c r="A1180" s="235">
        <v>2220505</v>
      </c>
      <c r="B1180" s="132" t="s">
        <v>1013</v>
      </c>
      <c r="C1180" s="238"/>
    </row>
    <row r="1181" spans="1:3">
      <c r="A1181" s="235">
        <v>2220506</v>
      </c>
      <c r="B1181" s="132" t="s">
        <v>1014</v>
      </c>
      <c r="C1181" s="238"/>
    </row>
    <row r="1182" spans="1:3">
      <c r="A1182" s="235">
        <v>2220507</v>
      </c>
      <c r="B1182" s="132" t="s">
        <v>1015</v>
      </c>
      <c r="C1182" s="238"/>
    </row>
    <row r="1183" spans="1:3">
      <c r="A1183" s="235">
        <v>2220508</v>
      </c>
      <c r="B1183" s="132" t="s">
        <v>1016</v>
      </c>
      <c r="C1183" s="238"/>
    </row>
    <row r="1184" spans="1:3">
      <c r="A1184" s="235">
        <v>2220509</v>
      </c>
      <c r="B1184" s="132" t="s">
        <v>1017</v>
      </c>
      <c r="C1184" s="238"/>
    </row>
    <row r="1185" spans="1:3">
      <c r="A1185" s="235">
        <v>2220510</v>
      </c>
      <c r="B1185" s="132" t="s">
        <v>1018</v>
      </c>
      <c r="C1185" s="238"/>
    </row>
    <row r="1186" spans="1:3">
      <c r="A1186" s="235">
        <v>2220511</v>
      </c>
      <c r="B1186" s="132" t="s">
        <v>1019</v>
      </c>
      <c r="C1186" s="238"/>
    </row>
    <row r="1187" spans="1:3">
      <c r="A1187" s="235">
        <v>2220599</v>
      </c>
      <c r="B1187" s="132" t="s">
        <v>1020</v>
      </c>
      <c r="C1187" s="238"/>
    </row>
    <row r="1188" spans="1:3">
      <c r="A1188" s="235">
        <v>224</v>
      </c>
      <c r="B1188" s="132" t="s">
        <v>1021</v>
      </c>
      <c r="C1188" s="236">
        <f>C1189+C1200+C1206+C1214+C1227+C1235</f>
        <v>1095</v>
      </c>
    </row>
    <row r="1189" spans="1:3">
      <c r="A1189" s="235">
        <v>22401</v>
      </c>
      <c r="B1189" s="132" t="s">
        <v>256</v>
      </c>
      <c r="C1189" s="238">
        <v>451</v>
      </c>
    </row>
    <row r="1190" spans="1:3">
      <c r="A1190" s="235">
        <v>2240101</v>
      </c>
      <c r="B1190" s="132" t="s">
        <v>279</v>
      </c>
      <c r="C1190" s="239">
        <v>355</v>
      </c>
    </row>
    <row r="1191" spans="1:3">
      <c r="A1191" s="235">
        <v>2240102</v>
      </c>
      <c r="B1191" s="132" t="s">
        <v>280</v>
      </c>
      <c r="C1191" s="239">
        <v>65</v>
      </c>
    </row>
    <row r="1192" spans="1:3">
      <c r="A1192" s="235">
        <v>2240103</v>
      </c>
      <c r="B1192" s="132" t="s">
        <v>281</v>
      </c>
      <c r="C1192" s="239"/>
    </row>
    <row r="1193" spans="1:3">
      <c r="A1193" s="235">
        <v>2240104</v>
      </c>
      <c r="B1193" s="132" t="s">
        <v>1022</v>
      </c>
      <c r="C1193" s="239"/>
    </row>
    <row r="1194" spans="1:3">
      <c r="A1194" s="235">
        <v>2240105</v>
      </c>
      <c r="B1194" s="132" t="s">
        <v>1023</v>
      </c>
      <c r="C1194" s="239"/>
    </row>
    <row r="1195" spans="1:3">
      <c r="A1195" s="235">
        <v>2240106</v>
      </c>
      <c r="B1195" s="132" t="s">
        <v>1024</v>
      </c>
      <c r="C1195" s="239"/>
    </row>
    <row r="1196" spans="1:3">
      <c r="A1196" s="235">
        <v>2240108</v>
      </c>
      <c r="B1196" s="132" t="s">
        <v>1025</v>
      </c>
      <c r="C1196" s="239"/>
    </row>
    <row r="1197" spans="1:3">
      <c r="A1197" s="235">
        <v>2240109</v>
      </c>
      <c r="B1197" s="132" t="s">
        <v>1026</v>
      </c>
      <c r="C1197" s="239"/>
    </row>
    <row r="1198" spans="1:3">
      <c r="A1198" s="235">
        <v>2240150</v>
      </c>
      <c r="B1198" s="132" t="s">
        <v>288</v>
      </c>
      <c r="C1198" s="239">
        <v>31</v>
      </c>
    </row>
    <row r="1199" spans="1:3">
      <c r="A1199" s="235">
        <v>2240199</v>
      </c>
      <c r="B1199" s="132" t="s">
        <v>1027</v>
      </c>
      <c r="C1199" s="239"/>
    </row>
    <row r="1200" spans="1:3">
      <c r="A1200" s="235">
        <v>22402</v>
      </c>
      <c r="B1200" s="132" t="s">
        <v>257</v>
      </c>
      <c r="C1200" s="244">
        <v>177</v>
      </c>
    </row>
    <row r="1201" spans="1:3">
      <c r="A1201" s="235">
        <v>2240201</v>
      </c>
      <c r="B1201" s="132" t="s">
        <v>279</v>
      </c>
      <c r="C1201" s="243">
        <v>177</v>
      </c>
    </row>
    <row r="1202" spans="1:3">
      <c r="A1202" s="235">
        <v>2240202</v>
      </c>
      <c r="B1202" s="132" t="s">
        <v>280</v>
      </c>
      <c r="C1202" s="243"/>
    </row>
    <row r="1203" spans="1:3">
      <c r="A1203" s="235">
        <v>2240203</v>
      </c>
      <c r="B1203" s="132" t="s">
        <v>281</v>
      </c>
      <c r="C1203" s="243"/>
    </row>
    <row r="1204" spans="1:3">
      <c r="A1204" s="235">
        <v>2240204</v>
      </c>
      <c r="B1204" s="132" t="s">
        <v>1028</v>
      </c>
      <c r="C1204" s="243"/>
    </row>
    <row r="1205" spans="1:3">
      <c r="A1205" s="235">
        <v>2240299</v>
      </c>
      <c r="B1205" s="132" t="s">
        <v>1029</v>
      </c>
      <c r="C1205" s="243">
        <v>177</v>
      </c>
    </row>
    <row r="1206" spans="1:3">
      <c r="A1206" s="235">
        <v>22404</v>
      </c>
      <c r="B1206" s="254" t="s">
        <v>1030</v>
      </c>
      <c r="C1206" s="238"/>
    </row>
    <row r="1207" spans="1:3">
      <c r="A1207" s="235">
        <v>2240401</v>
      </c>
      <c r="B1207" s="254" t="s">
        <v>279</v>
      </c>
      <c r="C1207" s="238"/>
    </row>
    <row r="1208" spans="1:3">
      <c r="A1208" s="235">
        <v>2240402</v>
      </c>
      <c r="B1208" s="254" t="s">
        <v>280</v>
      </c>
      <c r="C1208" s="238"/>
    </row>
    <row r="1209" spans="1:3">
      <c r="A1209" s="235">
        <v>2240403</v>
      </c>
      <c r="B1209" s="254" t="s">
        <v>281</v>
      </c>
      <c r="C1209" s="238"/>
    </row>
    <row r="1210" spans="1:3">
      <c r="A1210" s="235">
        <v>2240404</v>
      </c>
      <c r="B1210" s="254" t="s">
        <v>1031</v>
      </c>
      <c r="C1210" s="238"/>
    </row>
    <row r="1211" spans="1:3">
      <c r="A1211" s="235">
        <v>2240405</v>
      </c>
      <c r="B1211" s="254" t="s">
        <v>1032</v>
      </c>
      <c r="C1211" s="238"/>
    </row>
    <row r="1212" spans="1:3">
      <c r="A1212" s="235">
        <v>2240450</v>
      </c>
      <c r="B1212" s="254" t="s">
        <v>288</v>
      </c>
      <c r="C1212" s="238"/>
    </row>
    <row r="1213" spans="1:3">
      <c r="A1213" s="235">
        <v>2240499</v>
      </c>
      <c r="B1213" s="254" t="s">
        <v>1033</v>
      </c>
      <c r="C1213" s="238"/>
    </row>
    <row r="1214" spans="1:3">
      <c r="A1214" s="235">
        <v>22405</v>
      </c>
      <c r="B1214" s="254" t="s">
        <v>260</v>
      </c>
      <c r="C1214" s="238"/>
    </row>
    <row r="1215" spans="1:3">
      <c r="A1215" s="235">
        <v>2240501</v>
      </c>
      <c r="B1215" s="254" t="s">
        <v>279</v>
      </c>
      <c r="C1215" s="238"/>
    </row>
    <row r="1216" spans="1:3">
      <c r="A1216" s="235">
        <v>2240502</v>
      </c>
      <c r="B1216" s="254" t="s">
        <v>280</v>
      </c>
      <c r="C1216" s="238"/>
    </row>
    <row r="1217" spans="1:3">
      <c r="A1217" s="235">
        <v>2240503</v>
      </c>
      <c r="B1217" s="254" t="s">
        <v>281</v>
      </c>
      <c r="C1217" s="238"/>
    </row>
    <row r="1218" spans="1:3">
      <c r="A1218" s="235">
        <v>2240504</v>
      </c>
      <c r="B1218" s="254" t="s">
        <v>1034</v>
      </c>
      <c r="C1218" s="238"/>
    </row>
    <row r="1219" spans="1:3">
      <c r="A1219" s="235">
        <v>2240505</v>
      </c>
      <c r="B1219" s="254" t="s">
        <v>1035</v>
      </c>
      <c r="C1219" s="238"/>
    </row>
    <row r="1220" spans="1:3">
      <c r="A1220" s="235">
        <v>2240506</v>
      </c>
      <c r="B1220" s="254" t="s">
        <v>1036</v>
      </c>
      <c r="C1220" s="238"/>
    </row>
    <row r="1221" spans="1:3">
      <c r="A1221" s="235">
        <v>2240507</v>
      </c>
      <c r="B1221" s="254" t="s">
        <v>1037</v>
      </c>
      <c r="C1221" s="238"/>
    </row>
    <row r="1222" spans="1:3">
      <c r="A1222" s="235">
        <v>2240508</v>
      </c>
      <c r="B1222" s="254" t="s">
        <v>1038</v>
      </c>
      <c r="C1222" s="238"/>
    </row>
    <row r="1223" spans="1:3">
      <c r="A1223" s="235">
        <v>2240509</v>
      </c>
      <c r="B1223" s="254" t="s">
        <v>1039</v>
      </c>
      <c r="C1223" s="238"/>
    </row>
    <row r="1224" spans="1:3">
      <c r="A1224" s="235">
        <v>2240510</v>
      </c>
      <c r="B1224" s="254" t="s">
        <v>1040</v>
      </c>
      <c r="C1224" s="238"/>
    </row>
    <row r="1225" spans="1:3">
      <c r="A1225" s="235">
        <v>2240550</v>
      </c>
      <c r="B1225" s="254" t="s">
        <v>1041</v>
      </c>
      <c r="C1225" s="238"/>
    </row>
    <row r="1226" spans="1:3">
      <c r="A1226" s="235">
        <v>2240599</v>
      </c>
      <c r="B1226" s="254" t="s">
        <v>1042</v>
      </c>
      <c r="C1226" s="238"/>
    </row>
    <row r="1227" spans="1:3">
      <c r="A1227" s="235">
        <v>22406</v>
      </c>
      <c r="B1227" s="254" t="s">
        <v>261</v>
      </c>
      <c r="C1227" s="238"/>
    </row>
    <row r="1228" spans="1:3">
      <c r="A1228" s="235">
        <v>2240601</v>
      </c>
      <c r="B1228" s="254" t="s">
        <v>1043</v>
      </c>
      <c r="C1228" s="238"/>
    </row>
    <row r="1229" spans="1:3">
      <c r="A1229" s="235">
        <v>2240602</v>
      </c>
      <c r="B1229" s="254" t="s">
        <v>1044</v>
      </c>
      <c r="C1229" s="238"/>
    </row>
    <row r="1230" spans="1:3">
      <c r="A1230" s="235">
        <v>2240699</v>
      </c>
      <c r="B1230" s="254" t="s">
        <v>1045</v>
      </c>
      <c r="C1230" s="238"/>
    </row>
    <row r="1231" spans="1:3">
      <c r="A1231" s="235">
        <v>22407</v>
      </c>
      <c r="B1231" s="254" t="s">
        <v>262</v>
      </c>
      <c r="C1231" s="238"/>
    </row>
    <row r="1232" spans="1:3">
      <c r="A1232" s="235">
        <v>2240703</v>
      </c>
      <c r="B1232" s="254" t="s">
        <v>1046</v>
      </c>
      <c r="C1232" s="238"/>
    </row>
    <row r="1233" spans="1:3">
      <c r="A1233" s="235">
        <v>2240704</v>
      </c>
      <c r="B1233" s="254" t="s">
        <v>1047</v>
      </c>
      <c r="C1233" s="238"/>
    </row>
    <row r="1234" spans="1:3">
      <c r="A1234" s="235">
        <v>2240799</v>
      </c>
      <c r="B1234" s="254" t="s">
        <v>1048</v>
      </c>
      <c r="C1234" s="238"/>
    </row>
    <row r="1235" spans="1:3">
      <c r="A1235" s="235">
        <v>22499</v>
      </c>
      <c r="B1235" s="254" t="s">
        <v>263</v>
      </c>
      <c r="C1235" s="238">
        <v>467</v>
      </c>
    </row>
    <row r="1236" spans="1:3">
      <c r="A1236" s="235">
        <v>227</v>
      </c>
      <c r="B1236" s="254" t="s">
        <v>1049</v>
      </c>
      <c r="C1236" s="256">
        <v>4000</v>
      </c>
    </row>
    <row r="1237" spans="1:3">
      <c r="A1237" s="235">
        <v>229</v>
      </c>
      <c r="B1237" s="254" t="s">
        <v>1050</v>
      </c>
      <c r="C1237" s="257"/>
    </row>
    <row r="1238" spans="1:3">
      <c r="A1238" s="235">
        <v>22902</v>
      </c>
      <c r="B1238" s="254" t="s">
        <v>1051</v>
      </c>
      <c r="C1238" s="257"/>
    </row>
    <row r="1239" spans="1:3">
      <c r="A1239" s="235">
        <v>22999</v>
      </c>
      <c r="B1239" s="254" t="s">
        <v>241</v>
      </c>
      <c r="C1239" s="257"/>
    </row>
    <row r="1240" spans="1:3">
      <c r="A1240" s="235">
        <v>232</v>
      </c>
      <c r="B1240" s="254" t="s">
        <v>1052</v>
      </c>
      <c r="C1240" s="256">
        <v>20558</v>
      </c>
    </row>
    <row r="1241" spans="1:3">
      <c r="A1241" s="235">
        <v>23203</v>
      </c>
      <c r="B1241" s="254" t="s">
        <v>1053</v>
      </c>
      <c r="C1241" s="258">
        <v>20558</v>
      </c>
    </row>
    <row r="1242" spans="1:3">
      <c r="A1242" s="235">
        <v>2320301</v>
      </c>
      <c r="B1242" s="254" t="s">
        <v>1054</v>
      </c>
      <c r="C1242" s="258">
        <v>20558</v>
      </c>
    </row>
    <row r="1243" spans="1:3">
      <c r="A1243" s="235">
        <v>2320302</v>
      </c>
      <c r="B1243" s="254" t="s">
        <v>1055</v>
      </c>
      <c r="C1243" s="258"/>
    </row>
    <row r="1244" spans="1:3">
      <c r="A1244" s="235">
        <v>2320303</v>
      </c>
      <c r="B1244" s="254" t="s">
        <v>1056</v>
      </c>
      <c r="C1244" s="257"/>
    </row>
    <row r="1245" spans="1:3">
      <c r="A1245" s="235">
        <v>2320399</v>
      </c>
      <c r="B1245" s="254" t="s">
        <v>1057</v>
      </c>
      <c r="C1245" s="257"/>
    </row>
    <row r="1246" spans="1:3">
      <c r="A1246" s="235">
        <v>233</v>
      </c>
      <c r="B1246" s="254" t="s">
        <v>1058</v>
      </c>
      <c r="C1246" s="257"/>
    </row>
    <row r="1247" spans="1:3">
      <c r="A1247" s="235">
        <v>23303</v>
      </c>
      <c r="B1247" s="254" t="s">
        <v>1059</v>
      </c>
      <c r="C1247" s="257"/>
    </row>
    <row r="1248" spans="1:3">
      <c r="A1248" s="132"/>
      <c r="B1248" s="132"/>
      <c r="C1248" s="238"/>
    </row>
    <row r="1249" spans="1:3">
      <c r="A1249" s="132"/>
      <c r="B1249" s="132"/>
      <c r="C1249" s="238"/>
    </row>
    <row r="1250" spans="1:3">
      <c r="A1250" s="132"/>
      <c r="B1250" s="259" t="s">
        <v>1060</v>
      </c>
      <c r="C1250" s="236">
        <v>478588</v>
      </c>
    </row>
  </sheetData>
  <mergeCells count="1">
    <mergeCell ref="A2:C2"/>
  </mergeCells>
  <printOptions horizontalCentered="1"/>
  <pageMargins left="0.31496062992126" right="0.31496062992126" top="0.354330708661417" bottom="0.354330708661417" header="0.31496062992126" footer="0.31496062992126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showZeros="0" zoomScale="85" zoomScaleNormal="85" workbookViewId="0">
      <selection activeCell="A2" sqref="A2:C2"/>
    </sheetView>
  </sheetViews>
  <sheetFormatPr defaultColWidth="9" defaultRowHeight="13.5" outlineLevelCol="2"/>
  <cols>
    <col min="1" max="1" width="22.75" style="214" customWidth="1"/>
    <col min="2" max="2" width="42.25" style="214" customWidth="1"/>
    <col min="3" max="3" width="26.5" style="215" customWidth="1"/>
    <col min="4" max="16384" width="9" style="214"/>
  </cols>
  <sheetData>
    <row r="1" customHeight="1" spans="1:1">
      <c r="A1" s="213" t="s">
        <v>1061</v>
      </c>
    </row>
    <row r="2" ht="20.25" customHeight="1" spans="1:3">
      <c r="A2" s="216" t="s">
        <v>1062</v>
      </c>
      <c r="B2" s="216"/>
      <c r="C2" s="217"/>
    </row>
    <row r="3" ht="20.25" customHeight="1" spans="1:3">
      <c r="A3" s="218"/>
      <c r="B3" s="218"/>
      <c r="C3" s="219"/>
    </row>
    <row r="4" customHeight="1" spans="3:3">
      <c r="C4" s="215" t="s">
        <v>31</v>
      </c>
    </row>
    <row r="5" ht="20.25" customHeight="1" spans="1:3">
      <c r="A5" s="220" t="s">
        <v>1063</v>
      </c>
      <c r="B5" s="220" t="s">
        <v>1064</v>
      </c>
      <c r="C5" s="221" t="s">
        <v>1065</v>
      </c>
    </row>
    <row r="6" ht="20.25" customHeight="1" spans="1:3">
      <c r="A6" s="222" t="s">
        <v>1066</v>
      </c>
      <c r="B6" s="223"/>
      <c r="C6" s="224">
        <f>C7+C12+C23+C48</f>
        <v>140050</v>
      </c>
    </row>
    <row r="7" s="213" customFormat="1" ht="20.25" customHeight="1" spans="1:3">
      <c r="A7" s="225" t="s">
        <v>1067</v>
      </c>
      <c r="B7" s="226" t="s">
        <v>1068</v>
      </c>
      <c r="C7" s="227">
        <v>124713</v>
      </c>
    </row>
    <row r="8" ht="20.25" customHeight="1" spans="1:3">
      <c r="A8" s="228" t="s">
        <v>1069</v>
      </c>
      <c r="B8" s="229" t="s">
        <v>1070</v>
      </c>
      <c r="C8" s="224">
        <v>83608</v>
      </c>
    </row>
    <row r="9" ht="20.25" customHeight="1" spans="1:3">
      <c r="A9" s="228" t="s">
        <v>1071</v>
      </c>
      <c r="B9" s="229" t="s">
        <v>1072</v>
      </c>
      <c r="C9" s="224">
        <v>28076</v>
      </c>
    </row>
    <row r="10" ht="20.25" customHeight="1" spans="1:3">
      <c r="A10" s="228" t="s">
        <v>1073</v>
      </c>
      <c r="B10" s="229" t="s">
        <v>1074</v>
      </c>
      <c r="C10" s="224">
        <v>9676</v>
      </c>
    </row>
    <row r="11" ht="20.25" customHeight="1" spans="1:3">
      <c r="A11" s="228" t="s">
        <v>1075</v>
      </c>
      <c r="B11" s="229" t="s">
        <v>1076</v>
      </c>
      <c r="C11" s="224">
        <v>3354</v>
      </c>
    </row>
    <row r="12" ht="20.25" customHeight="1" spans="1:3">
      <c r="A12" s="225" t="s">
        <v>1077</v>
      </c>
      <c r="B12" s="226" t="s">
        <v>1078</v>
      </c>
      <c r="C12" s="227">
        <v>13570</v>
      </c>
    </row>
    <row r="13" ht="20.25" customHeight="1" spans="1:3">
      <c r="A13" s="228" t="s">
        <v>1079</v>
      </c>
      <c r="B13" s="229" t="s">
        <v>1080</v>
      </c>
      <c r="C13" s="224">
        <f>4316-637</f>
        <v>3679</v>
      </c>
    </row>
    <row r="14" ht="20.25" customHeight="1" spans="1:3">
      <c r="A14" s="228" t="s">
        <v>1081</v>
      </c>
      <c r="B14" s="229" t="s">
        <v>1082</v>
      </c>
      <c r="C14" s="224">
        <v>707</v>
      </c>
    </row>
    <row r="15" ht="20.25" customHeight="1" spans="1:3">
      <c r="A15" s="228" t="s">
        <v>1083</v>
      </c>
      <c r="B15" s="229" t="s">
        <v>1084</v>
      </c>
      <c r="C15" s="224"/>
    </row>
    <row r="16" ht="20.25" customHeight="1" spans="1:3">
      <c r="A16" s="228" t="s">
        <v>1085</v>
      </c>
      <c r="B16" s="229" t="s">
        <v>1086</v>
      </c>
      <c r="C16" s="224"/>
    </row>
    <row r="17" s="213" customFormat="1" ht="20.25" customHeight="1" spans="1:3">
      <c r="A17" s="228" t="s">
        <v>1087</v>
      </c>
      <c r="B17" s="229" t="s">
        <v>1088</v>
      </c>
      <c r="C17" s="227"/>
    </row>
    <row r="18" ht="20.25" customHeight="1" spans="1:3">
      <c r="A18" s="228" t="s">
        <v>1089</v>
      </c>
      <c r="B18" s="229" t="s">
        <v>1090</v>
      </c>
      <c r="C18" s="224">
        <v>2347</v>
      </c>
    </row>
    <row r="19" ht="20.25" customHeight="1" spans="1:3">
      <c r="A19" s="228" t="s">
        <v>1091</v>
      </c>
      <c r="B19" s="229" t="s">
        <v>1092</v>
      </c>
      <c r="C19" s="224"/>
    </row>
    <row r="20" ht="20.25" customHeight="1" spans="1:3">
      <c r="A20" s="228" t="s">
        <v>1093</v>
      </c>
      <c r="B20" s="229" t="s">
        <v>1094</v>
      </c>
      <c r="C20" s="224">
        <v>1389</v>
      </c>
    </row>
    <row r="21" ht="20.25" customHeight="1" spans="1:3">
      <c r="A21" s="228" t="s">
        <v>1095</v>
      </c>
      <c r="B21" s="229" t="s">
        <v>1096</v>
      </c>
      <c r="C21" s="224">
        <v>637</v>
      </c>
    </row>
    <row r="22" ht="20.25" customHeight="1" spans="1:3">
      <c r="A22" s="228" t="s">
        <v>1097</v>
      </c>
      <c r="B22" s="229" t="s">
        <v>1098</v>
      </c>
      <c r="C22" s="224">
        <v>4811</v>
      </c>
    </row>
    <row r="23" ht="20.25" customHeight="1" spans="1:3">
      <c r="A23" s="225" t="s">
        <v>1099</v>
      </c>
      <c r="B23" s="226" t="s">
        <v>1100</v>
      </c>
      <c r="C23" s="227">
        <v>813</v>
      </c>
    </row>
    <row r="24" ht="20.25" customHeight="1" spans="1:3">
      <c r="A24" s="228" t="s">
        <v>1101</v>
      </c>
      <c r="B24" s="229" t="s">
        <v>1102</v>
      </c>
      <c r="C24" s="224"/>
    </row>
    <row r="25" ht="20.25" customHeight="1" spans="1:3">
      <c r="A25" s="228" t="s">
        <v>1103</v>
      </c>
      <c r="B25" s="229" t="s">
        <v>1104</v>
      </c>
      <c r="C25" s="224"/>
    </row>
    <row r="26" ht="20.25" customHeight="1" spans="1:3">
      <c r="A26" s="228" t="s">
        <v>1105</v>
      </c>
      <c r="B26" s="229" t="s">
        <v>1106</v>
      </c>
      <c r="C26" s="224">
        <v>813</v>
      </c>
    </row>
    <row r="27" ht="20.25" customHeight="1" spans="1:3">
      <c r="A27" s="228" t="s">
        <v>1107</v>
      </c>
      <c r="B27" s="229" t="s">
        <v>1108</v>
      </c>
      <c r="C27" s="224"/>
    </row>
    <row r="28" ht="20.25" customHeight="1" spans="1:3">
      <c r="A28" s="228" t="s">
        <v>1109</v>
      </c>
      <c r="B28" s="229" t="s">
        <v>1110</v>
      </c>
      <c r="C28" s="224"/>
    </row>
    <row r="29" ht="20.25" customHeight="1" spans="1:3">
      <c r="A29" s="228" t="s">
        <v>1111</v>
      </c>
      <c r="B29" s="229" t="s">
        <v>1112</v>
      </c>
      <c r="C29" s="224"/>
    </row>
    <row r="30" ht="20.25" customHeight="1" spans="1:3">
      <c r="A30" s="228" t="s">
        <v>1113</v>
      </c>
      <c r="B30" s="229" t="s">
        <v>1114</v>
      </c>
      <c r="C30" s="224"/>
    </row>
    <row r="31" ht="20.25" customHeight="1" spans="1:3">
      <c r="A31" s="225" t="s">
        <v>1115</v>
      </c>
      <c r="B31" s="225" t="s">
        <v>1116</v>
      </c>
      <c r="C31" s="230">
        <v>0</v>
      </c>
    </row>
    <row r="32" ht="20.25" customHeight="1" spans="1:3">
      <c r="A32" s="228" t="s">
        <v>1117</v>
      </c>
      <c r="B32" s="228" t="s">
        <v>1102</v>
      </c>
      <c r="C32" s="231">
        <v>0</v>
      </c>
    </row>
    <row r="33" ht="20.25" customHeight="1" spans="1:3">
      <c r="A33" s="228" t="s">
        <v>1118</v>
      </c>
      <c r="B33" s="228" t="s">
        <v>1104</v>
      </c>
      <c r="C33" s="231">
        <v>0</v>
      </c>
    </row>
    <row r="34" ht="20.25" customHeight="1" spans="1:3">
      <c r="A34" s="228" t="s">
        <v>1119</v>
      </c>
      <c r="B34" s="228" t="s">
        <v>1106</v>
      </c>
      <c r="C34" s="231">
        <v>0</v>
      </c>
    </row>
    <row r="35" ht="20.25" customHeight="1" spans="1:3">
      <c r="A35" s="228" t="s">
        <v>1120</v>
      </c>
      <c r="B35" s="228" t="s">
        <v>1110</v>
      </c>
      <c r="C35" s="231">
        <v>0</v>
      </c>
    </row>
    <row r="36" ht="20.25" customHeight="1" spans="1:3">
      <c r="A36" s="228" t="s">
        <v>1121</v>
      </c>
      <c r="B36" s="228" t="s">
        <v>1112</v>
      </c>
      <c r="C36" s="231">
        <v>0</v>
      </c>
    </row>
    <row r="37" ht="20.25" customHeight="1" spans="1:3">
      <c r="A37" s="228" t="s">
        <v>1122</v>
      </c>
      <c r="B37" s="228" t="s">
        <v>1114</v>
      </c>
      <c r="C37" s="231">
        <v>0</v>
      </c>
    </row>
    <row r="38" ht="20.25" customHeight="1" spans="1:3">
      <c r="A38" s="225" t="s">
        <v>1123</v>
      </c>
      <c r="B38" s="225" t="s">
        <v>1124</v>
      </c>
      <c r="C38" s="231"/>
    </row>
    <row r="39" ht="20.25" customHeight="1" spans="1:3">
      <c r="A39" s="228" t="s">
        <v>1125</v>
      </c>
      <c r="B39" s="228" t="s">
        <v>1126</v>
      </c>
      <c r="C39" s="231"/>
    </row>
    <row r="40" ht="20.25" customHeight="1" spans="1:3">
      <c r="A40" s="228" t="s">
        <v>1127</v>
      </c>
      <c r="B40" s="228" t="s">
        <v>1128</v>
      </c>
      <c r="C40" s="231"/>
    </row>
    <row r="41" ht="20.25" customHeight="1" spans="1:3">
      <c r="A41" s="225" t="s">
        <v>1129</v>
      </c>
      <c r="B41" s="225" t="s">
        <v>1130</v>
      </c>
      <c r="C41" s="231">
        <v>0</v>
      </c>
    </row>
    <row r="42" ht="20.25" customHeight="1" spans="1:3">
      <c r="A42" s="228" t="s">
        <v>1131</v>
      </c>
      <c r="B42" s="228" t="s">
        <v>1132</v>
      </c>
      <c r="C42" s="231">
        <v>0</v>
      </c>
    </row>
    <row r="43" ht="20.25" customHeight="1" spans="1:3">
      <c r="A43" s="228" t="s">
        <v>1133</v>
      </c>
      <c r="B43" s="228" t="s">
        <v>1134</v>
      </c>
      <c r="C43" s="231">
        <v>0</v>
      </c>
    </row>
    <row r="44" ht="20.25" customHeight="1" spans="1:3">
      <c r="A44" s="225" t="s">
        <v>1135</v>
      </c>
      <c r="B44" s="225" t="s">
        <v>1136</v>
      </c>
      <c r="C44" s="231">
        <v>0</v>
      </c>
    </row>
    <row r="45" ht="20.25" customHeight="1" spans="1:3">
      <c r="A45" s="228" t="s">
        <v>1137</v>
      </c>
      <c r="B45" s="228" t="s">
        <v>1138</v>
      </c>
      <c r="C45" s="231">
        <v>0</v>
      </c>
    </row>
    <row r="46" ht="20.25" customHeight="1" spans="1:3">
      <c r="A46" s="225" t="s">
        <v>1139</v>
      </c>
      <c r="B46" s="225" t="s">
        <v>1140</v>
      </c>
      <c r="C46" s="231">
        <v>0</v>
      </c>
    </row>
    <row r="47" ht="20.25" customHeight="1" spans="1:3">
      <c r="A47" s="228" t="s">
        <v>1141</v>
      </c>
      <c r="B47" s="228" t="s">
        <v>1142</v>
      </c>
      <c r="C47" s="231">
        <v>0</v>
      </c>
    </row>
    <row r="48" ht="20.25" customHeight="1" spans="1:3">
      <c r="A48" s="225" t="s">
        <v>1143</v>
      </c>
      <c r="B48" s="225" t="s">
        <v>1144</v>
      </c>
      <c r="C48" s="232">
        <f>SUM(C49:C53)</f>
        <v>954</v>
      </c>
    </row>
    <row r="49" ht="20.25" customHeight="1" spans="1:3">
      <c r="A49" s="228" t="s">
        <v>1145</v>
      </c>
      <c r="B49" s="228" t="s">
        <v>1146</v>
      </c>
      <c r="C49" s="231"/>
    </row>
    <row r="50" s="213" customFormat="1" ht="20.25" customHeight="1" spans="1:3">
      <c r="A50" s="228" t="s">
        <v>1147</v>
      </c>
      <c r="B50" s="228" t="s">
        <v>1148</v>
      </c>
      <c r="C50" s="231"/>
    </row>
    <row r="51" s="213" customFormat="1" ht="20.25" customHeight="1" spans="1:3">
      <c r="A51" s="228" t="s">
        <v>1149</v>
      </c>
      <c r="B51" s="228" t="s">
        <v>1150</v>
      </c>
      <c r="C51" s="231"/>
    </row>
    <row r="52" ht="20.25" customHeight="1" spans="1:3">
      <c r="A52" s="228" t="s">
        <v>1151</v>
      </c>
      <c r="B52" s="228" t="s">
        <v>1152</v>
      </c>
      <c r="C52" s="231">
        <v>201</v>
      </c>
    </row>
    <row r="53" ht="20.25" customHeight="1" spans="1:3">
      <c r="A53" s="228" t="s">
        <v>1153</v>
      </c>
      <c r="B53" s="228" t="s">
        <v>1154</v>
      </c>
      <c r="C53" s="231">
        <v>753</v>
      </c>
    </row>
    <row r="54" ht="20.25" customHeight="1" spans="1:3">
      <c r="A54" s="225" t="s">
        <v>1155</v>
      </c>
      <c r="B54" s="225" t="s">
        <v>1156</v>
      </c>
      <c r="C54" s="231">
        <v>0</v>
      </c>
    </row>
    <row r="55" ht="20.25" customHeight="1" spans="1:3">
      <c r="A55" s="228" t="s">
        <v>1157</v>
      </c>
      <c r="B55" s="228" t="s">
        <v>1158</v>
      </c>
      <c r="C55" s="231">
        <v>0</v>
      </c>
    </row>
    <row r="56" ht="20.25" customHeight="1" spans="1:3">
      <c r="A56" s="228" t="s">
        <v>1159</v>
      </c>
      <c r="B56" s="228" t="s">
        <v>1160</v>
      </c>
      <c r="C56" s="231">
        <v>0</v>
      </c>
    </row>
    <row r="57" ht="20.25" customHeight="1" spans="1:3">
      <c r="A57" s="225" t="s">
        <v>1161</v>
      </c>
      <c r="B57" s="225" t="s">
        <v>1050</v>
      </c>
      <c r="C57" s="231">
        <v>0</v>
      </c>
    </row>
    <row r="58" ht="20.25" customHeight="1" spans="1:3">
      <c r="A58" s="228" t="s">
        <v>1162</v>
      </c>
      <c r="B58" s="228" t="s">
        <v>1163</v>
      </c>
      <c r="C58" s="231">
        <v>0</v>
      </c>
    </row>
  </sheetData>
  <mergeCells count="2">
    <mergeCell ref="A2:C2"/>
    <mergeCell ref="A6:B6"/>
  </mergeCells>
  <printOptions horizontalCentered="1"/>
  <pageMargins left="0" right="0" top="0.590203972313348" bottom="0.390229004574573" header="0.509658526247881" footer="0.509658526247881"/>
  <pageSetup paperSize="9" firstPageNumber="0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showZeros="0" zoomScale="85" zoomScaleNormal="85" workbookViewId="0">
      <selection activeCell="G30" sqref="G30"/>
    </sheetView>
  </sheetViews>
  <sheetFormatPr defaultColWidth="9" defaultRowHeight="13.5" outlineLevelCol="2"/>
  <cols>
    <col min="1" max="1" width="22.75" style="214" customWidth="1"/>
    <col min="2" max="2" width="42.25" style="214" customWidth="1"/>
    <col min="3" max="3" width="26.5" style="215" customWidth="1"/>
    <col min="4" max="16384" width="9" style="214"/>
  </cols>
  <sheetData>
    <row r="1" customHeight="1" spans="1:1">
      <c r="A1" s="213" t="s">
        <v>1164</v>
      </c>
    </row>
    <row r="2" ht="20.25" customHeight="1" spans="1:3">
      <c r="A2" s="216" t="s">
        <v>1165</v>
      </c>
      <c r="B2" s="216"/>
      <c r="C2" s="217"/>
    </row>
    <row r="3" ht="20.25" customHeight="1" spans="1:3">
      <c r="A3" s="218"/>
      <c r="B3" s="218"/>
      <c r="C3" s="219"/>
    </row>
    <row r="4" customHeight="1" spans="3:3">
      <c r="C4" s="215" t="s">
        <v>31</v>
      </c>
    </row>
    <row r="5" ht="20.25" customHeight="1" spans="1:3">
      <c r="A5" s="220" t="s">
        <v>1063</v>
      </c>
      <c r="B5" s="220" t="s">
        <v>1064</v>
      </c>
      <c r="C5" s="221" t="s">
        <v>1065</v>
      </c>
    </row>
    <row r="6" ht="20.25" customHeight="1" spans="1:3">
      <c r="A6" s="222" t="s">
        <v>1066</v>
      </c>
      <c r="B6" s="223"/>
      <c r="C6" s="224">
        <f>C7+C12+C23+C48</f>
        <v>140050</v>
      </c>
    </row>
    <row r="7" s="213" customFormat="1" ht="20.25" customHeight="1" spans="1:3">
      <c r="A7" s="225" t="s">
        <v>1067</v>
      </c>
      <c r="B7" s="226" t="s">
        <v>1068</v>
      </c>
      <c r="C7" s="227">
        <v>124713</v>
      </c>
    </row>
    <row r="8" ht="20.25" customHeight="1" spans="1:3">
      <c r="A8" s="228" t="s">
        <v>1069</v>
      </c>
      <c r="B8" s="229" t="s">
        <v>1070</v>
      </c>
      <c r="C8" s="224">
        <v>83608</v>
      </c>
    </row>
    <row r="9" ht="20.25" customHeight="1" spans="1:3">
      <c r="A9" s="228" t="s">
        <v>1071</v>
      </c>
      <c r="B9" s="229" t="s">
        <v>1072</v>
      </c>
      <c r="C9" s="224">
        <v>28076</v>
      </c>
    </row>
    <row r="10" ht="20.25" customHeight="1" spans="1:3">
      <c r="A10" s="228" t="s">
        <v>1073</v>
      </c>
      <c r="B10" s="229" t="s">
        <v>1074</v>
      </c>
      <c r="C10" s="224">
        <v>9676</v>
      </c>
    </row>
    <row r="11" ht="20.25" customHeight="1" spans="1:3">
      <c r="A11" s="228" t="s">
        <v>1075</v>
      </c>
      <c r="B11" s="229" t="s">
        <v>1076</v>
      </c>
      <c r="C11" s="224">
        <v>3354</v>
      </c>
    </row>
    <row r="12" ht="20.25" customHeight="1" spans="1:3">
      <c r="A12" s="225" t="s">
        <v>1077</v>
      </c>
      <c r="B12" s="226" t="s">
        <v>1078</v>
      </c>
      <c r="C12" s="227">
        <v>13570</v>
      </c>
    </row>
    <row r="13" ht="20.25" customHeight="1" spans="1:3">
      <c r="A13" s="228" t="s">
        <v>1079</v>
      </c>
      <c r="B13" s="229" t="s">
        <v>1080</v>
      </c>
      <c r="C13" s="224">
        <f>4316-637</f>
        <v>3679</v>
      </c>
    </row>
    <row r="14" ht="20.25" customHeight="1" spans="1:3">
      <c r="A14" s="228" t="s">
        <v>1081</v>
      </c>
      <c r="B14" s="229" t="s">
        <v>1082</v>
      </c>
      <c r="C14" s="224">
        <v>707</v>
      </c>
    </row>
    <row r="15" ht="20.25" customHeight="1" spans="1:3">
      <c r="A15" s="228" t="s">
        <v>1083</v>
      </c>
      <c r="B15" s="229" t="s">
        <v>1084</v>
      </c>
      <c r="C15" s="224"/>
    </row>
    <row r="16" ht="20.25" customHeight="1" spans="1:3">
      <c r="A16" s="228" t="s">
        <v>1085</v>
      </c>
      <c r="B16" s="229" t="s">
        <v>1086</v>
      </c>
      <c r="C16" s="224"/>
    </row>
    <row r="17" s="213" customFormat="1" ht="20.25" customHeight="1" spans="1:3">
      <c r="A17" s="228" t="s">
        <v>1087</v>
      </c>
      <c r="B17" s="229" t="s">
        <v>1088</v>
      </c>
      <c r="C17" s="227"/>
    </row>
    <row r="18" ht="20.25" customHeight="1" spans="1:3">
      <c r="A18" s="228" t="s">
        <v>1089</v>
      </c>
      <c r="B18" s="229" t="s">
        <v>1090</v>
      </c>
      <c r="C18" s="224">
        <v>2347</v>
      </c>
    </row>
    <row r="19" ht="20.25" customHeight="1" spans="1:3">
      <c r="A19" s="228" t="s">
        <v>1091</v>
      </c>
      <c r="B19" s="229" t="s">
        <v>1092</v>
      </c>
      <c r="C19" s="224"/>
    </row>
    <row r="20" ht="20.25" customHeight="1" spans="1:3">
      <c r="A20" s="228" t="s">
        <v>1093</v>
      </c>
      <c r="B20" s="229" t="s">
        <v>1094</v>
      </c>
      <c r="C20" s="224">
        <v>1389</v>
      </c>
    </row>
    <row r="21" ht="20.25" customHeight="1" spans="1:3">
      <c r="A21" s="228" t="s">
        <v>1095</v>
      </c>
      <c r="B21" s="229" t="s">
        <v>1096</v>
      </c>
      <c r="C21" s="224">
        <v>637</v>
      </c>
    </row>
    <row r="22" ht="20.25" customHeight="1" spans="1:3">
      <c r="A22" s="228" t="s">
        <v>1097</v>
      </c>
      <c r="B22" s="229" t="s">
        <v>1098</v>
      </c>
      <c r="C22" s="224">
        <v>4811</v>
      </c>
    </row>
    <row r="23" ht="20.25" customHeight="1" spans="1:3">
      <c r="A23" s="225" t="s">
        <v>1099</v>
      </c>
      <c r="B23" s="226" t="s">
        <v>1100</v>
      </c>
      <c r="C23" s="227">
        <v>813</v>
      </c>
    </row>
    <row r="24" ht="20.25" customHeight="1" spans="1:3">
      <c r="A24" s="228" t="s">
        <v>1101</v>
      </c>
      <c r="B24" s="229" t="s">
        <v>1102</v>
      </c>
      <c r="C24" s="224"/>
    </row>
    <row r="25" ht="20.25" customHeight="1" spans="1:3">
      <c r="A25" s="228" t="s">
        <v>1103</v>
      </c>
      <c r="B25" s="229" t="s">
        <v>1104</v>
      </c>
      <c r="C25" s="224"/>
    </row>
    <row r="26" ht="20.25" customHeight="1" spans="1:3">
      <c r="A26" s="228" t="s">
        <v>1105</v>
      </c>
      <c r="B26" s="229" t="s">
        <v>1106</v>
      </c>
      <c r="C26" s="224">
        <v>813</v>
      </c>
    </row>
    <row r="27" ht="20.25" customHeight="1" spans="1:3">
      <c r="A27" s="228" t="s">
        <v>1107</v>
      </c>
      <c r="B27" s="229" t="s">
        <v>1108</v>
      </c>
      <c r="C27" s="224"/>
    </row>
    <row r="28" ht="20.25" customHeight="1" spans="1:3">
      <c r="A28" s="228" t="s">
        <v>1109</v>
      </c>
      <c r="B28" s="229" t="s">
        <v>1110</v>
      </c>
      <c r="C28" s="224"/>
    </row>
    <row r="29" ht="20.25" customHeight="1" spans="1:3">
      <c r="A29" s="228" t="s">
        <v>1111</v>
      </c>
      <c r="B29" s="229" t="s">
        <v>1112</v>
      </c>
      <c r="C29" s="224"/>
    </row>
    <row r="30" ht="20.25" customHeight="1" spans="1:3">
      <c r="A30" s="228" t="s">
        <v>1113</v>
      </c>
      <c r="B30" s="229" t="s">
        <v>1114</v>
      </c>
      <c r="C30" s="224"/>
    </row>
    <row r="31" ht="20.25" customHeight="1" spans="1:3">
      <c r="A31" s="225" t="s">
        <v>1115</v>
      </c>
      <c r="B31" s="225" t="s">
        <v>1116</v>
      </c>
      <c r="C31" s="230">
        <v>0</v>
      </c>
    </row>
    <row r="32" ht="20.25" customHeight="1" spans="1:3">
      <c r="A32" s="228" t="s">
        <v>1117</v>
      </c>
      <c r="B32" s="228" t="s">
        <v>1102</v>
      </c>
      <c r="C32" s="231">
        <v>0</v>
      </c>
    </row>
    <row r="33" ht="20.25" customHeight="1" spans="1:3">
      <c r="A33" s="228" t="s">
        <v>1118</v>
      </c>
      <c r="B33" s="228" t="s">
        <v>1104</v>
      </c>
      <c r="C33" s="231">
        <v>0</v>
      </c>
    </row>
    <row r="34" ht="20.25" customHeight="1" spans="1:3">
      <c r="A34" s="228" t="s">
        <v>1119</v>
      </c>
      <c r="B34" s="228" t="s">
        <v>1106</v>
      </c>
      <c r="C34" s="231">
        <v>0</v>
      </c>
    </row>
    <row r="35" ht="20.25" customHeight="1" spans="1:3">
      <c r="A35" s="228" t="s">
        <v>1120</v>
      </c>
      <c r="B35" s="228" t="s">
        <v>1110</v>
      </c>
      <c r="C35" s="231">
        <v>0</v>
      </c>
    </row>
    <row r="36" ht="20.25" customHeight="1" spans="1:3">
      <c r="A36" s="228" t="s">
        <v>1121</v>
      </c>
      <c r="B36" s="228" t="s">
        <v>1112</v>
      </c>
      <c r="C36" s="231">
        <v>0</v>
      </c>
    </row>
    <row r="37" ht="20.25" customHeight="1" spans="1:3">
      <c r="A37" s="228" t="s">
        <v>1122</v>
      </c>
      <c r="B37" s="228" t="s">
        <v>1114</v>
      </c>
      <c r="C37" s="231">
        <v>0</v>
      </c>
    </row>
    <row r="38" ht="20.25" customHeight="1" spans="1:3">
      <c r="A38" s="225" t="s">
        <v>1123</v>
      </c>
      <c r="B38" s="225" t="s">
        <v>1124</v>
      </c>
      <c r="C38" s="231"/>
    </row>
    <row r="39" ht="20.25" customHeight="1" spans="1:3">
      <c r="A39" s="228" t="s">
        <v>1125</v>
      </c>
      <c r="B39" s="228" t="s">
        <v>1126</v>
      </c>
      <c r="C39" s="231"/>
    </row>
    <row r="40" ht="20.25" customHeight="1" spans="1:3">
      <c r="A40" s="228" t="s">
        <v>1127</v>
      </c>
      <c r="B40" s="228" t="s">
        <v>1128</v>
      </c>
      <c r="C40" s="231"/>
    </row>
    <row r="41" ht="20.25" customHeight="1" spans="1:3">
      <c r="A41" s="225" t="s">
        <v>1129</v>
      </c>
      <c r="B41" s="225" t="s">
        <v>1130</v>
      </c>
      <c r="C41" s="231">
        <v>0</v>
      </c>
    </row>
    <row r="42" ht="20.25" customHeight="1" spans="1:3">
      <c r="A42" s="228" t="s">
        <v>1131</v>
      </c>
      <c r="B42" s="228" t="s">
        <v>1132</v>
      </c>
      <c r="C42" s="231">
        <v>0</v>
      </c>
    </row>
    <row r="43" ht="20.25" customHeight="1" spans="1:3">
      <c r="A43" s="228" t="s">
        <v>1133</v>
      </c>
      <c r="B43" s="228" t="s">
        <v>1134</v>
      </c>
      <c r="C43" s="231">
        <v>0</v>
      </c>
    </row>
    <row r="44" ht="20.25" customHeight="1" spans="1:3">
      <c r="A44" s="225" t="s">
        <v>1135</v>
      </c>
      <c r="B44" s="225" t="s">
        <v>1136</v>
      </c>
      <c r="C44" s="231">
        <v>0</v>
      </c>
    </row>
    <row r="45" ht="20.25" customHeight="1" spans="1:3">
      <c r="A45" s="228" t="s">
        <v>1137</v>
      </c>
      <c r="B45" s="228" t="s">
        <v>1138</v>
      </c>
      <c r="C45" s="231">
        <v>0</v>
      </c>
    </row>
    <row r="46" ht="20.25" customHeight="1" spans="1:3">
      <c r="A46" s="225" t="s">
        <v>1139</v>
      </c>
      <c r="B46" s="225" t="s">
        <v>1140</v>
      </c>
      <c r="C46" s="231">
        <v>0</v>
      </c>
    </row>
    <row r="47" ht="20.25" customHeight="1" spans="1:3">
      <c r="A47" s="228" t="s">
        <v>1141</v>
      </c>
      <c r="B47" s="228" t="s">
        <v>1142</v>
      </c>
      <c r="C47" s="231">
        <v>0</v>
      </c>
    </row>
    <row r="48" ht="20.25" customHeight="1" spans="1:3">
      <c r="A48" s="225" t="s">
        <v>1143</v>
      </c>
      <c r="B48" s="225" t="s">
        <v>1144</v>
      </c>
      <c r="C48" s="232">
        <f>SUM(C49:C53)</f>
        <v>954</v>
      </c>
    </row>
    <row r="49" ht="20.25" customHeight="1" spans="1:3">
      <c r="A49" s="228" t="s">
        <v>1145</v>
      </c>
      <c r="B49" s="228" t="s">
        <v>1146</v>
      </c>
      <c r="C49" s="231"/>
    </row>
    <row r="50" s="213" customFormat="1" ht="20.25" customHeight="1" spans="1:3">
      <c r="A50" s="228" t="s">
        <v>1147</v>
      </c>
      <c r="B50" s="228" t="s">
        <v>1148</v>
      </c>
      <c r="C50" s="231"/>
    </row>
    <row r="51" s="213" customFormat="1" ht="20.25" customHeight="1" spans="1:3">
      <c r="A51" s="228" t="s">
        <v>1149</v>
      </c>
      <c r="B51" s="228" t="s">
        <v>1150</v>
      </c>
      <c r="C51" s="231"/>
    </row>
    <row r="52" ht="20.25" customHeight="1" spans="1:3">
      <c r="A52" s="228" t="s">
        <v>1151</v>
      </c>
      <c r="B52" s="228" t="s">
        <v>1152</v>
      </c>
      <c r="C52" s="231">
        <v>201</v>
      </c>
    </row>
    <row r="53" ht="20.25" customHeight="1" spans="1:3">
      <c r="A53" s="228" t="s">
        <v>1153</v>
      </c>
      <c r="B53" s="228" t="s">
        <v>1154</v>
      </c>
      <c r="C53" s="231">
        <v>753</v>
      </c>
    </row>
    <row r="54" ht="20.25" customHeight="1" spans="1:3">
      <c r="A54" s="225" t="s">
        <v>1155</v>
      </c>
      <c r="B54" s="225" t="s">
        <v>1156</v>
      </c>
      <c r="C54" s="231">
        <v>0</v>
      </c>
    </row>
    <row r="55" ht="20.25" customHeight="1" spans="1:3">
      <c r="A55" s="228" t="s">
        <v>1157</v>
      </c>
      <c r="B55" s="228" t="s">
        <v>1158</v>
      </c>
      <c r="C55" s="231">
        <v>0</v>
      </c>
    </row>
    <row r="56" ht="20.25" customHeight="1" spans="1:3">
      <c r="A56" s="228" t="s">
        <v>1159</v>
      </c>
      <c r="B56" s="228" t="s">
        <v>1160</v>
      </c>
      <c r="C56" s="231">
        <v>0</v>
      </c>
    </row>
    <row r="57" ht="20.25" customHeight="1" spans="1:3">
      <c r="A57" s="225" t="s">
        <v>1161</v>
      </c>
      <c r="B57" s="225" t="s">
        <v>1050</v>
      </c>
      <c r="C57" s="231">
        <v>0</v>
      </c>
    </row>
    <row r="58" ht="20.25" customHeight="1" spans="1:3">
      <c r="A58" s="228" t="s">
        <v>1162</v>
      </c>
      <c r="B58" s="228" t="s">
        <v>1163</v>
      </c>
      <c r="C58" s="231">
        <v>0</v>
      </c>
    </row>
  </sheetData>
  <mergeCells count="2">
    <mergeCell ref="A2:C2"/>
    <mergeCell ref="A6:B6"/>
  </mergeCells>
  <printOptions horizontalCentered="1"/>
  <pageMargins left="0" right="0" top="0.590203972313348" bottom="0.390229004574573" header="0.509658526247881" footer="0.509658526247881"/>
  <pageSetup paperSize="9" firstPageNumber="0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showGridLines="0" showZeros="0" workbookViewId="0">
      <pane ySplit="5" topLeftCell="A34" activePane="bottomLeft" state="frozen"/>
      <selection/>
      <selection pane="bottomLeft" activeCell="A7" sqref="A7:B9"/>
    </sheetView>
  </sheetViews>
  <sheetFormatPr defaultColWidth="9" defaultRowHeight="13.5" outlineLevelCol="4"/>
  <cols>
    <col min="1" max="1" width="58.625" style="194" customWidth="1"/>
    <col min="2" max="2" width="21" style="195" customWidth="1"/>
    <col min="3" max="4" width="12.625" style="194"/>
    <col min="5" max="5" width="9" style="194" hidden="1" customWidth="1"/>
    <col min="6" max="16384" width="9" style="194"/>
  </cols>
  <sheetData>
    <row r="1" ht="18" customHeight="1" spans="1:2">
      <c r="A1" s="169" t="s">
        <v>1166</v>
      </c>
      <c r="B1" s="170"/>
    </row>
    <row r="2" s="192" customFormat="1" ht="20.25" spans="1:2">
      <c r="A2" s="171" t="s">
        <v>1167</v>
      </c>
      <c r="B2" s="171"/>
    </row>
    <row r="3" ht="20.25" customHeight="1" spans="1:2">
      <c r="A3" s="196"/>
      <c r="B3" s="197" t="s">
        <v>31</v>
      </c>
    </row>
    <row r="4" ht="31.5" customHeight="1" spans="1:2">
      <c r="A4" s="198" t="s">
        <v>1168</v>
      </c>
      <c r="B4" s="199"/>
    </row>
    <row r="5" ht="21.9" customHeight="1" spans="1:2">
      <c r="A5" s="200" t="s">
        <v>32</v>
      </c>
      <c r="B5" s="200" t="s">
        <v>33</v>
      </c>
    </row>
    <row r="6" ht="20.1" customHeight="1" spans="1:2">
      <c r="A6" s="201" t="s">
        <v>1169</v>
      </c>
      <c r="B6" s="202">
        <f>B7</f>
        <v>280923</v>
      </c>
    </row>
    <row r="7" ht="20.1" customHeight="1" spans="1:2">
      <c r="A7" s="203" t="s">
        <v>1170</v>
      </c>
      <c r="B7" s="204">
        <f>B8+B15+B51</f>
        <v>280923</v>
      </c>
    </row>
    <row r="8" ht="20.1" customHeight="1" spans="1:2">
      <c r="A8" s="203" t="s">
        <v>1171</v>
      </c>
      <c r="B8" s="204">
        <f>SUM(B9:B14)</f>
        <v>4889</v>
      </c>
    </row>
    <row r="9" ht="20.1" customHeight="1" spans="1:2">
      <c r="A9" s="205" t="s">
        <v>1172</v>
      </c>
      <c r="B9" s="206">
        <v>2117</v>
      </c>
    </row>
    <row r="10" ht="20.1" customHeight="1" spans="1:2">
      <c r="A10" s="205" t="s">
        <v>1173</v>
      </c>
      <c r="B10" s="206">
        <v>1056</v>
      </c>
    </row>
    <row r="11" ht="20.1" customHeight="1" spans="1:2">
      <c r="A11" s="205" t="s">
        <v>1174</v>
      </c>
      <c r="B11" s="206">
        <v>686</v>
      </c>
    </row>
    <row r="12" ht="20.1" customHeight="1" spans="1:2">
      <c r="A12" s="205" t="s">
        <v>1175</v>
      </c>
      <c r="B12" s="206"/>
    </row>
    <row r="13" ht="20.1" customHeight="1" spans="1:2">
      <c r="A13" s="205" t="s">
        <v>1176</v>
      </c>
      <c r="B13" s="206"/>
    </row>
    <row r="14" ht="20.1" customHeight="1" spans="1:2">
      <c r="A14" s="205" t="s">
        <v>1177</v>
      </c>
      <c r="B14" s="206">
        <v>1030</v>
      </c>
    </row>
    <row r="15" ht="20.1" customHeight="1" spans="1:2">
      <c r="A15" s="205" t="s">
        <v>1178</v>
      </c>
      <c r="B15" s="204">
        <f>SUM(B16:B50)</f>
        <v>188386</v>
      </c>
    </row>
    <row r="16" ht="20.1" customHeight="1" spans="1:2">
      <c r="A16" s="205" t="s">
        <v>1179</v>
      </c>
      <c r="B16" s="207"/>
    </row>
    <row r="17" ht="20.1" customHeight="1" spans="1:5">
      <c r="A17" s="208" t="s">
        <v>1180</v>
      </c>
      <c r="B17" s="206">
        <v>47541</v>
      </c>
      <c r="E17" s="209">
        <v>21940</v>
      </c>
    </row>
    <row r="18" ht="20.1" customHeight="1" spans="1:5">
      <c r="A18" s="210" t="s">
        <v>1181</v>
      </c>
      <c r="B18" s="206">
        <v>23356</v>
      </c>
      <c r="E18" s="209">
        <v>6558</v>
      </c>
    </row>
    <row r="19" ht="20.1" customHeight="1" spans="1:5">
      <c r="A19" s="210" t="s">
        <v>1182</v>
      </c>
      <c r="B19" s="206">
        <v>3838</v>
      </c>
      <c r="E19" s="209">
        <v>3789</v>
      </c>
    </row>
    <row r="20" ht="20.1" customHeight="1" spans="1:5">
      <c r="A20" s="210" t="s">
        <v>1183</v>
      </c>
      <c r="B20" s="206"/>
      <c r="E20" s="209"/>
    </row>
    <row r="21" ht="20.1" customHeight="1" spans="1:5">
      <c r="A21" s="210" t="s">
        <v>1184</v>
      </c>
      <c r="B21" s="206"/>
      <c r="E21" s="209">
        <v>248</v>
      </c>
    </row>
    <row r="22" ht="20.1" customHeight="1" spans="1:5">
      <c r="A22" s="210" t="s">
        <v>1185</v>
      </c>
      <c r="B22" s="206">
        <v>2567</v>
      </c>
      <c r="E22" s="209">
        <v>2227</v>
      </c>
    </row>
    <row r="23" ht="20.1" customHeight="1" spans="1:5">
      <c r="A23" s="210" t="s">
        <v>1186</v>
      </c>
      <c r="B23" s="206"/>
      <c r="E23" s="209"/>
    </row>
    <row r="24" ht="20.1" customHeight="1" spans="1:5">
      <c r="A24" s="210" t="s">
        <v>1187</v>
      </c>
      <c r="B24" s="206">
        <f>15789+367</f>
        <v>16156</v>
      </c>
      <c r="E24" s="209">
        <v>8852</v>
      </c>
    </row>
    <row r="25" ht="20.1" customHeight="1" spans="1:5">
      <c r="A25" s="210" t="s">
        <v>1188</v>
      </c>
      <c r="B25" s="206">
        <v>2500</v>
      </c>
      <c r="E25" s="209">
        <v>1065</v>
      </c>
    </row>
    <row r="26" ht="20.1" customHeight="1" spans="1:5">
      <c r="A26" s="210" t="s">
        <v>1189</v>
      </c>
      <c r="B26" s="206"/>
      <c r="E26" s="209"/>
    </row>
    <row r="27" ht="20.1" customHeight="1" spans="1:5">
      <c r="A27" s="210" t="s">
        <v>1190</v>
      </c>
      <c r="B27" s="206"/>
      <c r="E27" s="209"/>
    </row>
    <row r="28" ht="20.1" customHeight="1" spans="1:5">
      <c r="A28" s="210" t="s">
        <v>1191</v>
      </c>
      <c r="B28" s="206"/>
      <c r="E28" s="209"/>
    </row>
    <row r="29" ht="20.1" customHeight="1" spans="1:5">
      <c r="A29" s="211" t="s">
        <v>1192</v>
      </c>
      <c r="B29" s="206"/>
      <c r="E29" s="209"/>
    </row>
    <row r="30" ht="20.1" customHeight="1" spans="1:5">
      <c r="A30" s="211" t="s">
        <v>1193</v>
      </c>
      <c r="B30" s="206"/>
      <c r="E30" s="209"/>
    </row>
    <row r="31" ht="20.1" customHeight="1" spans="1:5">
      <c r="A31" s="211" t="s">
        <v>1194</v>
      </c>
      <c r="B31" s="206"/>
      <c r="E31" s="209"/>
    </row>
    <row r="32" ht="20.1" customHeight="1" spans="1:5">
      <c r="A32" s="211" t="s">
        <v>1195</v>
      </c>
      <c r="B32" s="206"/>
      <c r="E32" s="209"/>
    </row>
    <row r="33" ht="20.1" customHeight="1" spans="1:5">
      <c r="A33" s="211" t="s">
        <v>1196</v>
      </c>
      <c r="B33" s="206">
        <f>1180+10604</f>
        <v>11784</v>
      </c>
      <c r="E33" s="209">
        <v>6145</v>
      </c>
    </row>
    <row r="34" ht="20.1" customHeight="1" spans="1:5">
      <c r="A34" s="211" t="s">
        <v>1197</v>
      </c>
      <c r="B34" s="206"/>
      <c r="E34" s="209"/>
    </row>
    <row r="35" ht="20.1" customHeight="1" spans="1:5">
      <c r="A35" s="211" t="s">
        <v>1198</v>
      </c>
      <c r="B35" s="206">
        <v>492</v>
      </c>
      <c r="E35" s="209">
        <v>264</v>
      </c>
    </row>
    <row r="36" ht="20.1" customHeight="1" spans="1:5">
      <c r="A36" s="211" t="s">
        <v>1199</v>
      </c>
      <c r="B36" s="206">
        <v>27332</v>
      </c>
      <c r="E36" s="209">
        <v>14741</v>
      </c>
    </row>
    <row r="37" ht="20.1" customHeight="1" spans="1:5">
      <c r="A37" s="211" t="s">
        <v>1200</v>
      </c>
      <c r="B37" s="206">
        <v>34294</v>
      </c>
      <c r="E37" s="209">
        <v>19639</v>
      </c>
    </row>
    <row r="38" ht="20.1" customHeight="1" spans="1:5">
      <c r="A38" s="211" t="s">
        <v>1201</v>
      </c>
      <c r="B38" s="206"/>
      <c r="E38" s="209"/>
    </row>
    <row r="39" ht="20.1" customHeight="1" spans="1:5">
      <c r="A39" s="211" t="s">
        <v>1202</v>
      </c>
      <c r="B39" s="206"/>
      <c r="E39" s="209"/>
    </row>
    <row r="40" ht="20.1" customHeight="1" spans="1:5">
      <c r="A40" s="211" t="s">
        <v>1203</v>
      </c>
      <c r="B40" s="206">
        <v>17643</v>
      </c>
      <c r="E40" s="209">
        <v>8386</v>
      </c>
    </row>
    <row r="41" ht="20.1" customHeight="1" spans="1:5">
      <c r="A41" s="211" t="s">
        <v>1204</v>
      </c>
      <c r="B41" s="206">
        <v>883</v>
      </c>
      <c r="E41" s="209"/>
    </row>
    <row r="42" ht="20.1" customHeight="1" spans="1:5">
      <c r="A42" s="211" t="s">
        <v>1205</v>
      </c>
      <c r="B42" s="206"/>
      <c r="E42" s="209"/>
    </row>
    <row r="43" ht="20.1" customHeight="1" spans="1:5">
      <c r="A43" s="211" t="s">
        <v>1206</v>
      </c>
      <c r="B43" s="206"/>
      <c r="E43" s="209"/>
    </row>
    <row r="44" ht="20.1" customHeight="1" spans="1:5">
      <c r="A44" s="211" t="s">
        <v>1207</v>
      </c>
      <c r="B44" s="206"/>
      <c r="E44" s="209"/>
    </row>
    <row r="45" ht="20.1" customHeight="1" spans="1:5">
      <c r="A45" s="211" t="s">
        <v>1208</v>
      </c>
      <c r="B45" s="206"/>
      <c r="E45" s="209"/>
    </row>
    <row r="46" ht="20.1" customHeight="1" spans="1:5">
      <c r="A46" s="211" t="s">
        <v>1209</v>
      </c>
      <c r="B46" s="206"/>
      <c r="E46" s="209">
        <v>3029</v>
      </c>
    </row>
    <row r="47" ht="20.1" customHeight="1" spans="1:5">
      <c r="A47" s="211" t="s">
        <v>1210</v>
      </c>
      <c r="B47" s="206"/>
      <c r="E47" s="209"/>
    </row>
    <row r="48" ht="20.1" customHeight="1" spans="1:5">
      <c r="A48" s="211" t="s">
        <v>1211</v>
      </c>
      <c r="B48" s="206"/>
      <c r="E48" s="209"/>
    </row>
    <row r="49" ht="20.1" customHeight="1" spans="1:5">
      <c r="A49" s="211" t="s">
        <v>1212</v>
      </c>
      <c r="B49" s="206"/>
      <c r="E49" s="209"/>
    </row>
    <row r="50" ht="20.1" customHeight="1" spans="1:5">
      <c r="A50" s="210" t="s">
        <v>1213</v>
      </c>
      <c r="B50" s="206"/>
      <c r="E50" s="209">
        <v>2194</v>
      </c>
    </row>
    <row r="51" ht="20.1" customHeight="1" spans="1:2">
      <c r="A51" s="210" t="s">
        <v>1214</v>
      </c>
      <c r="B51" s="204">
        <f>SUM(B52:B72)</f>
        <v>87648</v>
      </c>
    </row>
    <row r="52" ht="20.1" customHeight="1" spans="1:2">
      <c r="A52" s="210" t="s">
        <v>1215</v>
      </c>
      <c r="B52" s="206">
        <v>10</v>
      </c>
    </row>
    <row r="53" ht="20.1" customHeight="1" spans="1:2">
      <c r="A53" s="210" t="s">
        <v>1216</v>
      </c>
      <c r="B53" s="206"/>
    </row>
    <row r="54" ht="20.1" customHeight="1" spans="1:2">
      <c r="A54" s="210" t="s">
        <v>1217</v>
      </c>
      <c r="B54" s="206"/>
    </row>
    <row r="55" ht="20.1" customHeight="1" spans="1:2">
      <c r="A55" s="210" t="s">
        <v>1218</v>
      </c>
      <c r="B55" s="206">
        <v>1548</v>
      </c>
    </row>
    <row r="56" ht="20.1" customHeight="1" spans="1:2">
      <c r="A56" s="210" t="s">
        <v>1219</v>
      </c>
      <c r="B56" s="206">
        <v>3601</v>
      </c>
    </row>
    <row r="57" ht="20.1" customHeight="1" spans="1:2">
      <c r="A57" s="210" t="s">
        <v>1220</v>
      </c>
      <c r="B57" s="206">
        <v>80</v>
      </c>
    </row>
    <row r="58" ht="20.1" customHeight="1" spans="1:2">
      <c r="A58" s="210" t="s">
        <v>1221</v>
      </c>
      <c r="B58" s="206">
        <v>775</v>
      </c>
    </row>
    <row r="59" ht="19.5" customHeight="1" spans="1:2">
      <c r="A59" s="210" t="s">
        <v>1222</v>
      </c>
      <c r="B59" s="206">
        <v>784</v>
      </c>
    </row>
    <row r="60" s="193" customFormat="1" ht="20.1" customHeight="1" spans="1:2">
      <c r="A60" s="210" t="s">
        <v>1223</v>
      </c>
      <c r="B60" s="206">
        <v>2144</v>
      </c>
    </row>
    <row r="61" ht="20.1" customHeight="1" spans="1:2">
      <c r="A61" s="210" t="s">
        <v>1224</v>
      </c>
      <c r="B61" s="206">
        <v>16906</v>
      </c>
    </row>
    <row r="62" ht="20.1" customHeight="1" spans="1:2">
      <c r="A62" s="210" t="s">
        <v>1225</v>
      </c>
      <c r="B62" s="206">
        <v>94</v>
      </c>
    </row>
    <row r="63" ht="20.1" customHeight="1" spans="1:2">
      <c r="A63" s="210" t="s">
        <v>1226</v>
      </c>
      <c r="B63" s="206">
        <v>38072</v>
      </c>
    </row>
    <row r="64" ht="20.1" customHeight="1" spans="1:2">
      <c r="A64" s="210" t="s">
        <v>1227</v>
      </c>
      <c r="B64" s="206">
        <v>12660</v>
      </c>
    </row>
    <row r="65" ht="20.1" customHeight="1" spans="1:2">
      <c r="A65" s="210" t="s">
        <v>1228</v>
      </c>
      <c r="B65" s="206"/>
    </row>
    <row r="66" ht="20.1" customHeight="1" spans="1:2">
      <c r="A66" s="210" t="s">
        <v>1229</v>
      </c>
      <c r="B66" s="206"/>
    </row>
    <row r="67" ht="20.1" customHeight="1" spans="1:2">
      <c r="A67" s="210" t="s">
        <v>1230</v>
      </c>
      <c r="B67" s="206">
        <v>75</v>
      </c>
    </row>
    <row r="68" ht="20.1" customHeight="1" spans="1:2">
      <c r="A68" s="210" t="s">
        <v>1231</v>
      </c>
      <c r="B68" s="206"/>
    </row>
    <row r="69" ht="20.1" customHeight="1" spans="1:2">
      <c r="A69" s="210" t="s">
        <v>1232</v>
      </c>
      <c r="B69" s="206">
        <v>10848</v>
      </c>
    </row>
    <row r="70" ht="20.1" customHeight="1" spans="1:2">
      <c r="A70" s="210" t="s">
        <v>1233</v>
      </c>
      <c r="B70" s="206">
        <v>51</v>
      </c>
    </row>
    <row r="71" ht="20.1" customHeight="1" spans="1:2">
      <c r="A71" s="210" t="s">
        <v>1234</v>
      </c>
      <c r="B71" s="206"/>
    </row>
    <row r="72" ht="20.1" customHeight="1" spans="1:2">
      <c r="A72" s="212" t="s">
        <v>1235</v>
      </c>
      <c r="B72" s="206"/>
    </row>
  </sheetData>
  <mergeCells count="2">
    <mergeCell ref="A2:B2"/>
    <mergeCell ref="A4:B4"/>
  </mergeCells>
  <printOptions horizontalCentered="1"/>
  <pageMargins left="0.47244094488189" right="0.47244094488189" top="0.590551181102362" bottom="0.47244094488189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目录</vt:lpstr>
      <vt:lpstr>表一2023年汨罗市一般公共预算收入表</vt:lpstr>
      <vt:lpstr>表二2023年汨罗市一般公共预算支出表</vt:lpstr>
      <vt:lpstr>表三2023年汨罗市一般公共预算本级收入表</vt:lpstr>
      <vt:lpstr>表四2023年汨罗市一般公共预算本级支出表 </vt:lpstr>
      <vt:lpstr>表五2023年汨罗市一般公共预算本级支出表（功能分类）</vt:lpstr>
      <vt:lpstr>表六2023年汨罗市一般公共预算基本支出预算表（经济分类）</vt:lpstr>
      <vt:lpstr>表七2023年汨罗市一般公共预算本级基本支出表</vt:lpstr>
      <vt:lpstr>表八2023年汨罗市一般公共预算税收返还和转移支付表</vt:lpstr>
      <vt:lpstr>表九2023年汨罗市一般公共预算专项转移支付表（分项目）</vt:lpstr>
      <vt:lpstr>表十2023年汨罗市一般公共预算专项转移支付表(分地区)</vt:lpstr>
      <vt:lpstr>表十一2023年汨罗市政府性基金预算收入表</vt:lpstr>
      <vt:lpstr>表十二2023年汨罗市政府性基金预算支出表</vt:lpstr>
      <vt:lpstr>表十三2023年汨罗市本级政府性基金预算收入表</vt:lpstr>
      <vt:lpstr>表十四2023年汨罗市本级政府性基金预算支出表</vt:lpstr>
      <vt:lpstr>表十五2023年汨罗市政府性基金转移支付预算情况表 (分项目)</vt:lpstr>
      <vt:lpstr>表十六2023年汨罗市政府性基金转移支付预算情况表 (分地区)</vt:lpstr>
      <vt:lpstr>表十七2023年汨罗市国有资本经营预算收入表</vt:lpstr>
      <vt:lpstr>表十八2023年汨罗市国有资本经营预算支出表</vt:lpstr>
      <vt:lpstr>表十九2023年汨罗市本级国有资本经营预算收入表</vt:lpstr>
      <vt:lpstr>表二十2023年汨罗市本级国有资本经营预算支出表</vt:lpstr>
      <vt:lpstr>表二十一汨罗市国有资本经营预算转移支付预算情况表 （分项目）</vt:lpstr>
      <vt:lpstr>二十二汨罗市国有资本经营预算转移支付预算情况表 （分地区）</vt:lpstr>
      <vt:lpstr>表二十三2023年汨罗市社会保险基金收入表</vt:lpstr>
      <vt:lpstr>表二十四2023年汨罗市社会保险基金支出表</vt:lpstr>
      <vt:lpstr>表二十五2022年汨罗市政府一般债务限额和余额情况表</vt:lpstr>
      <vt:lpstr>表二十六2022年汨罗市政府专项债务限额和余额情况表</vt:lpstr>
      <vt:lpstr>表二十七汨罗市地方债务情况汇总表</vt:lpstr>
      <vt:lpstr>表二十八2023年汨罗市“三公”经费预算表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创编</dc:creator>
  <cp:lastModifiedBy>回归爱斯基摩</cp:lastModifiedBy>
  <cp:revision>1</cp:revision>
  <dcterms:created xsi:type="dcterms:W3CDTF">2014-05-30T07:06:00Z</dcterms:created>
  <cp:lastPrinted>2017-12-29T02:09:00Z</cp:lastPrinted>
  <dcterms:modified xsi:type="dcterms:W3CDTF">2024-12-06T01:54:27Z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D8C142DAC99841AD841AAE897687B6C1_13</vt:lpwstr>
  </property>
</Properties>
</file>